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Fs02\ppmt\PI\24I010R LK201_Somonino-Osowa\06_Podwykonawcy\Proc_wyboru\025. Wzmocnienia_obiekty\"/>
    </mc:Choice>
  </mc:AlternateContent>
  <xr:revisionPtr revIDLastSave="0" documentId="13_ncr:1_{2BB4E6FD-A259-46BC-8248-66F10AF0C55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ZBIORCZE" sheetId="4" r:id="rId1"/>
  </sheets>
  <definedNames>
    <definedName name="_xlnm._FilterDatabase" localSheetId="0" hidden="1">ZBIORCZE!$B$8:$O$62</definedName>
    <definedName name="_xlnm.Print_Area" localSheetId="0">ZBIORCZE!$B$2:$Q$77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70" i="4"/>
  <c r="Q68" i="4"/>
  <c r="Q6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O9" i="4" l="1"/>
  <c r="Q9" i="4" s="1"/>
  <c r="Q64" i="4" s="1"/>
</calcChain>
</file>

<file path=xl/sharedStrings.xml><?xml version="1.0" encoding="utf-8"?>
<sst xmlns="http://schemas.openxmlformats.org/spreadsheetml/2006/main" count="559" uniqueCount="148">
  <si>
    <t>Nr Wiersza</t>
  </si>
  <si>
    <t>L.P</t>
  </si>
  <si>
    <t>L.P. Przedmiaru</t>
  </si>
  <si>
    <t>OBIEKT</t>
  </si>
  <si>
    <t>LOKALIZACJA MSC</t>
  </si>
  <si>
    <t>WIADUKT KOLEJOWY</t>
  </si>
  <si>
    <t>LOKALIZACJA KM
LK 201</t>
  </si>
  <si>
    <t>SOMONINO</t>
  </si>
  <si>
    <t>ULICA</t>
  </si>
  <si>
    <t>Nr
STWiORB</t>
  </si>
  <si>
    <t>Nazwa i opis</t>
  </si>
  <si>
    <t>J.m.</t>
  </si>
  <si>
    <t>Ilość</t>
  </si>
  <si>
    <t>1.3.3.1.</t>
  </si>
  <si>
    <t>ST.06.11.12</t>
  </si>
  <si>
    <t>m</t>
  </si>
  <si>
    <r>
      <t xml:space="preserve">- wykonanie pali o średnicy d&lt;1000 mm, pale wiercone </t>
    </r>
    <r>
      <rPr>
        <sz val="11"/>
        <rFont val="Symbol"/>
        <family val="1"/>
        <charset val="2"/>
      </rPr>
      <t>f</t>
    </r>
    <r>
      <rPr>
        <sz val="11"/>
        <rFont val="Arial"/>
        <family val="2"/>
        <charset val="238"/>
      </rPr>
      <t xml:space="preserve"> 800 w rurze obsadowej stalowej wyciaganej - z iniekcją pod stopa pala</t>
    </r>
  </si>
  <si>
    <t>1.3.3.2.</t>
  </si>
  <si>
    <t>ST.06.11.15</t>
  </si>
  <si>
    <t>- próbne obciążenie pali</t>
  </si>
  <si>
    <t>szt.</t>
  </si>
  <si>
    <t>163+471,24 
(ist.163+556)</t>
  </si>
  <si>
    <t>ODC.</t>
  </si>
  <si>
    <t>B</t>
  </si>
  <si>
    <t>NR przedmiaru</t>
  </si>
  <si>
    <t>PR_01</t>
  </si>
  <si>
    <t>- wykonanie pali o średnicy d&lt;1000 mm, pale wiercone f 800 w rurze obsadowej stalowej wyciaganej - z iniekcją pod stopa pala</t>
  </si>
  <si>
    <t>1.6.2.1.</t>
  </si>
  <si>
    <t>- wykonanie i montaż dodatkowych rur osłonowych pali wierconych o średnicy 914,0/10 mm i długości 4,0 + 3,0 m odpowiedającej ilości pali z poz. 1.3.3.1</t>
  </si>
  <si>
    <t>ST.06.14.02</t>
  </si>
  <si>
    <t>163+574,70
 (ist.163+652)</t>
  </si>
  <si>
    <t>PR_02</t>
  </si>
  <si>
    <t>163+758,45 (ist.163+844)</t>
  </si>
  <si>
    <t>PR_03</t>
  </si>
  <si>
    <t>PR_04</t>
  </si>
  <si>
    <t>165+292,78 (ist.165+383)</t>
  </si>
  <si>
    <t>1.3.6.1.</t>
  </si>
  <si>
    <t>- wzmocnienie podłoża gruntowego pod fundamentami wiaduktu metodą iniekcji niskociśnieniowej</t>
  </si>
  <si>
    <t>m3</t>
  </si>
  <si>
    <t>PR_05</t>
  </si>
  <si>
    <t>168+747,75 (ist.168+849)</t>
  </si>
  <si>
    <t>1.3.5.1.</t>
  </si>
  <si>
    <t>- wbicie ścianki szczelnej stalowej na głębokość do 6,0 m - z pozostawieniem w gruncie i przycięciem; stal gat. S240GP, profil typu GU (16N, 20N, 22N, 27N)</t>
  </si>
  <si>
    <t>m2</t>
  </si>
  <si>
    <t>ST.06.11.31</t>
  </si>
  <si>
    <t>PR_06</t>
  </si>
  <si>
    <t xml:space="preserve">169+063,62 (ist.169+163) </t>
  </si>
  <si>
    <t>171+852,37 (ist.171+953)</t>
  </si>
  <si>
    <t>PR_07</t>
  </si>
  <si>
    <t>PR_08</t>
  </si>
  <si>
    <t>175+319,85 (ist.175+424)</t>
  </si>
  <si>
    <t>1.6.1.1.</t>
  </si>
  <si>
    <t>- wykonanie i montaż dodatkowych rur osłonowych pali wierconych o średnicy 914,0/10 mm i długości 5,0 + 2,0 m pozostawionych w gruncie odpowiadającej ilości pali z poz. 1.3.3.1</t>
  </si>
  <si>
    <t>175+596,91 (ist.175+701)</t>
  </si>
  <si>
    <t>PR_09</t>
  </si>
  <si>
    <t>PR_10</t>
  </si>
  <si>
    <t>175+960,05 (ist.176+059)</t>
  </si>
  <si>
    <t>ST.06.11.13</t>
  </si>
  <si>
    <t>- wykonanie pali o średnicy d&gt;1000 mm, pale wiercone f 1200 w rurze obsadowej stalowej wyciaganej - z iniekcją pod stopa pala</t>
  </si>
  <si>
    <t>PR_11</t>
  </si>
  <si>
    <t>177+260,07 (ist.177+364)</t>
  </si>
  <si>
    <t>MOST KOLEJOWY</t>
  </si>
  <si>
    <t>180+924,40 (ist.181+028)</t>
  </si>
  <si>
    <t>PR_15</t>
  </si>
  <si>
    <t>PR_17</t>
  </si>
  <si>
    <t>184+134,70 (ist.184+243)</t>
  </si>
  <si>
    <t>PR_19_A</t>
  </si>
  <si>
    <t>185+379,67 toru nr 2 (ist.185+478)</t>
  </si>
  <si>
    <t>185+371,64 toru 1 (ist.185+478)</t>
  </si>
  <si>
    <t>PR_19_B</t>
  </si>
  <si>
    <t>PR_21</t>
  </si>
  <si>
    <t>185+827,60 toru nr 1</t>
  </si>
  <si>
    <t>PR_22_A</t>
  </si>
  <si>
    <t>186+458,95 toru 1
 (ist.186+556)</t>
  </si>
  <si>
    <t>186+458,95
(ist.186+556) tor nr 1a i nr 2</t>
  </si>
  <si>
    <t>PR_22_B</t>
  </si>
  <si>
    <t>164+403,72 (ist.164+498)</t>
  </si>
  <si>
    <t>WIADUKT DROGOWY</t>
  </si>
  <si>
    <t>PR_23</t>
  </si>
  <si>
    <t>PR_24</t>
  </si>
  <si>
    <t>176+508,20 (ist.176+594)</t>
  </si>
  <si>
    <t>PR_25</t>
  </si>
  <si>
    <t>181+357,30 (ist.181+463)</t>
  </si>
  <si>
    <t>184+731,35 (ist.184+835) LK201</t>
  </si>
  <si>
    <t>PR_26</t>
  </si>
  <si>
    <t>181+999,20 (ist.182+090)</t>
  </si>
  <si>
    <t>- wykonanie pali o średnicy d&lt;1000 mm, pale wiecone f 457 typu "Tubex" - z iniekcją pod stopa pala</t>
  </si>
  <si>
    <t>PR_27_C</t>
  </si>
  <si>
    <t>ST.05.01.13</t>
  </si>
  <si>
    <t>Montaż dostarczonych prefabrykatów zbrojarskich - pale</t>
  </si>
  <si>
    <t>t</t>
  </si>
  <si>
    <t>Pale CFA (F600, L=6.5) - Beton zwykły C25/30 (B-30) - pale</t>
  </si>
  <si>
    <t>PR_31</t>
  </si>
  <si>
    <t>EKRANY AKUSTYCZNE</t>
  </si>
  <si>
    <t>C</t>
  </si>
  <si>
    <t>- wykonanie pali o średnicy d&lt;1000 mm, pale wiercone f 800 w rurze obsadowej stalowej wyciaganej - z iniekcją pod stopą pala</t>
  </si>
  <si>
    <t>189+400,75 (ist.189+501)</t>
  </si>
  <si>
    <t>- wykonanie pali o średnicy d&gt;1000 mm, pale wiecone fi 1200 w rurze obsadowej stalowej wyciaganej - z iniekcją pod stopa pala</t>
  </si>
  <si>
    <t>190+483 LK201 (istn. km 190+588)</t>
  </si>
  <si>
    <t>- wykonanie pali o średnicy d&gt;1000 mm, pale CFA fi1000</t>
  </si>
  <si>
    <t>ŚCIANA OPOROWA</t>
  </si>
  <si>
    <t>190+562 do km proj. 190+594</t>
  </si>
  <si>
    <t>190+931 do km proj. 190+966</t>
  </si>
  <si>
    <t>CERAMICZNA</t>
  </si>
  <si>
    <t>ZACISZE</t>
  </si>
  <si>
    <t>RZ. RADUNIA</t>
  </si>
  <si>
    <t>KIEŁPINO</t>
  </si>
  <si>
    <t>LEŚNA</t>
  </si>
  <si>
    <t>MEZOWO</t>
  </si>
  <si>
    <t>PIASKOWA</t>
  </si>
  <si>
    <t>DW224</t>
  </si>
  <si>
    <t>TOROWA
ŚWIERKOWA</t>
  </si>
  <si>
    <t>BABI DÓŁ</t>
  </si>
  <si>
    <t>DROGA POWIATOWA
BOROWO-BABI DÓŁ</t>
  </si>
  <si>
    <t>BORKOWO</t>
  </si>
  <si>
    <t>DW 211</t>
  </si>
  <si>
    <t>NOWOWIEJSKA</t>
  </si>
  <si>
    <t>KOLEJOWA</t>
  </si>
  <si>
    <t>ELŻBIETAŃSKA</t>
  </si>
  <si>
    <t>ŻUKOWO</t>
  </si>
  <si>
    <t>PARKOWA</t>
  </si>
  <si>
    <t>PĘPOWO</t>
  </si>
  <si>
    <t>REMUSA</t>
  </si>
  <si>
    <t>GDAŃSKA</t>
  </si>
  <si>
    <t>RĘBIECHOWO</t>
  </si>
  <si>
    <t>BARNIEWICKA</t>
  </si>
  <si>
    <t>BARNIEWICE</t>
  </si>
  <si>
    <t>WIADUKT NAD PKM</t>
  </si>
  <si>
    <t>LIPOWA</t>
  </si>
  <si>
    <t>GDAŃSK</t>
  </si>
  <si>
    <t>LETNISKOWA</t>
  </si>
  <si>
    <t>KIELNIEŃSKA</t>
  </si>
  <si>
    <t>GOWIDLIŃSKA</t>
  </si>
  <si>
    <t>NR ZADANIA</t>
  </si>
  <si>
    <t>SPÓŁDZIELCÓW</t>
  </si>
  <si>
    <t>Oferta firmy:</t>
  </si>
  <si>
    <t>Załącznik numer 7 do Warunków zamóienie w postepowaniu LK201/025/2024</t>
  </si>
  <si>
    <t>CENA JEDN.</t>
  </si>
  <si>
    <t>WARTOŚĆ</t>
  </si>
  <si>
    <t>….......................................................</t>
  </si>
  <si>
    <t>miejscowość, data</t>
  </si>
  <si>
    <t>pieczęć firmowa</t>
  </si>
  <si>
    <t>podpis</t>
  </si>
  <si>
    <t>Zadanie 1 suma</t>
  </si>
  <si>
    <t>w tym:</t>
  </si>
  <si>
    <t>RAZEM</t>
  </si>
  <si>
    <t>Zadanie 2 suma</t>
  </si>
  <si>
    <t>Zadanie 3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</si>
</sst>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0\.00\.00\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name val="Symbol"/>
      <family val="1"/>
      <charset val="2"/>
    </font>
    <font>
      <sz val="8"/>
      <name val="Calibri"/>
      <family val="2"/>
      <scheme val="minor"/>
    </font>
    <font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56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164" fontId="9" fillId="0" borderId="6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4" fontId="9" fillId="0" borderId="6" xfId="3" applyNumberFormat="1" applyFont="1" applyFill="1" applyBorder="1" applyAlignment="1" applyProtection="1">
      <alignment horizontal="center" vertical="center"/>
    </xf>
    <xf numFmtId="0" fontId="0" fillId="0" borderId="5" xfId="0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9" fillId="0" borderId="3" xfId="2" quotePrefix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7" fillId="0" borderId="5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1" xfId="0" applyBorder="1"/>
    <xf numFmtId="0" fontId="0" fillId="0" borderId="14" xfId="0" applyBorder="1"/>
    <xf numFmtId="0" fontId="0" fillId="0" borderId="10" xfId="0" applyBorder="1"/>
    <xf numFmtId="0" fontId="0" fillId="0" borderId="15" xfId="0" applyBorder="1"/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4" fontId="0" fillId="0" borderId="0" xfId="4" applyFont="1"/>
    <xf numFmtId="0" fontId="0" fillId="0" borderId="20" xfId="0" applyBorder="1"/>
    <xf numFmtId="0" fontId="0" fillId="0" borderId="21" xfId="0" applyBorder="1"/>
    <xf numFmtId="44" fontId="0" fillId="0" borderId="5" xfId="4" applyFont="1" applyBorder="1" applyAlignment="1">
      <alignment horizontal="center" vertical="center"/>
    </xf>
    <xf numFmtId="44" fontId="0" fillId="0" borderId="1" xfId="4" applyFont="1" applyBorder="1"/>
  </cellXfs>
  <cellStyles count="5">
    <cellStyle name="Normalny" xfId="0" builtinId="0"/>
    <cellStyle name="Normalny 2 3" xfId="1" xr:uid="{AEBB52B4-DF96-4B87-A7F1-A59DDB56EDF2}"/>
    <cellStyle name="Normalny 3" xfId="3" xr:uid="{D85B520D-B126-45E9-B209-C1CD5F69D160}"/>
    <cellStyle name="Normalny 9 2" xfId="2" xr:uid="{BB8B2A93-939D-44D1-940C-1C9C140F2AB7}"/>
    <cellStyle name="Walutowy" xfId="4" builtinId="4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312965</xdr:colOff>
      <xdr:row>2</xdr:row>
      <xdr:rowOff>136072</xdr:rowOff>
    </xdr:from>
    <xdr:to>
      <xdr:col>8</xdr:col>
      <xdr:colOff>639717</xdr:colOff>
      <xdr:row>5</xdr:row>
      <xdr:rowOff>200570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39CDAAB-5E6E-D598-B5D8-70723DB1FA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747" b="19061"/>
        <a:stretch/>
      </xdr:blipFill>
      <xdr:spPr bwMode="auto">
        <a:xfrm>
          <a:off x="925286" y="517072"/>
          <a:ext cx="6499860" cy="15227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DD32-BDC9-4754-94E8-8AFA70B21472}">
  <sheetPr>
    <tabColor rgb="FF00B050"/>
    <pageSetUpPr fitToPage="1"/>
  </sheetPr>
  <dimension ref="A2:Q74"/>
  <sheetViews>
    <sheetView tabSelected="1" view="pageBreakPreview" zoomScale="60" zoomScaleNormal="70" workbookViewId="0">
      <pane ySplit="8" topLeftCell="A44" activePane="bottomLeft" state="frozen"/>
      <selection pane="bottomLeft" activeCell="M1" sqref="M1:M1048576"/>
    </sheetView>
  </sheetViews>
  <sheetFormatPr defaultRowHeight="15" x14ac:dyDescent="0.25"/>
  <cols>
    <col min="2" max="2" width="13.7109375" customWidth="1"/>
    <col min="5" max="5" width="10.140625" customWidth="1"/>
    <col min="6" max="6" width="12.140625" customWidth="1"/>
    <col min="7" max="7" width="17.7109375" customWidth="1"/>
    <col min="8" max="8" width="20.42578125" customWidth="1"/>
    <col min="9" max="9" width="17.5703125" customWidth="1"/>
    <col min="10" max="10" width="18" customWidth="1"/>
    <col min="11" max="11" width="12.7109375" customWidth="1"/>
    <col min="12" max="12" width="14.5703125" customWidth="1"/>
    <col min="13" max="13" width="48" customWidth="1"/>
    <col min="14" max="14" width="9.28515625" customWidth="1"/>
    <col min="15" max="15" width="8.5703125" customWidth="1"/>
    <col min="16" max="16" width="15" customWidth="1"/>
    <col min="17" max="17" width="14.85546875" customWidth="1"/>
  </cols>
  <sheetData>
    <row r="2" spans="1:17" ht="15.75" thickBot="1" x14ac:dyDescent="0.3">
      <c r="A2" s="34"/>
      <c r="B2" s="36" t="s">
        <v>136</v>
      </c>
      <c r="C2" s="36"/>
      <c r="D2" s="36"/>
      <c r="E2" s="36"/>
      <c r="F2" s="36"/>
      <c r="G2" s="37"/>
      <c r="H2" s="36"/>
      <c r="I2" s="38"/>
      <c r="J2" s="39"/>
      <c r="K2" s="36"/>
      <c r="L2" s="36"/>
      <c r="M2" s="36"/>
      <c r="N2" s="36"/>
      <c r="O2" s="40"/>
      <c r="P2" s="45"/>
      <c r="Q2" s="46"/>
    </row>
    <row r="3" spans="1:17" ht="16.5" thickTop="1" thickBot="1" x14ac:dyDescent="0.3">
      <c r="A3" s="34"/>
      <c r="G3" s="33"/>
      <c r="I3" s="34"/>
      <c r="J3" s="42" t="s">
        <v>135</v>
      </c>
      <c r="O3" s="47"/>
      <c r="Q3" s="41"/>
    </row>
    <row r="4" spans="1:17" ht="83.25" customHeight="1" thickTop="1" x14ac:dyDescent="0.25">
      <c r="A4" s="34"/>
      <c r="G4" s="33"/>
      <c r="I4" s="34"/>
      <c r="O4" s="48"/>
      <c r="Q4" s="34"/>
    </row>
    <row r="5" spans="1:17" x14ac:dyDescent="0.25">
      <c r="A5" s="34"/>
      <c r="I5" s="34"/>
      <c r="O5" s="48"/>
      <c r="Q5" s="34"/>
    </row>
    <row r="6" spans="1:17" ht="28.5" customHeight="1" x14ac:dyDescent="0.25">
      <c r="A6" s="34"/>
      <c r="I6" s="34"/>
      <c r="O6" s="48"/>
      <c r="Q6" s="34"/>
    </row>
    <row r="7" spans="1:17" ht="15.75" thickBot="1" x14ac:dyDescent="0.3">
      <c r="A7" s="34"/>
      <c r="I7" s="35"/>
      <c r="O7" s="46"/>
      <c r="P7" s="46"/>
      <c r="Q7" s="35"/>
    </row>
    <row r="8" spans="1:17" ht="47.25" customHeight="1" thickTop="1" thickBot="1" x14ac:dyDescent="0.3">
      <c r="B8" s="4" t="s">
        <v>0</v>
      </c>
      <c r="C8" s="4" t="s">
        <v>1</v>
      </c>
      <c r="D8" s="1" t="s">
        <v>22</v>
      </c>
      <c r="E8" s="32" t="s">
        <v>133</v>
      </c>
      <c r="F8" s="1" t="s">
        <v>24</v>
      </c>
      <c r="G8" s="1" t="s">
        <v>3</v>
      </c>
      <c r="H8" s="1" t="s">
        <v>6</v>
      </c>
      <c r="I8" s="1" t="s">
        <v>4</v>
      </c>
      <c r="J8" s="1" t="s">
        <v>8</v>
      </c>
      <c r="K8" s="1" t="s">
        <v>2</v>
      </c>
      <c r="L8" s="4" t="s">
        <v>9</v>
      </c>
      <c r="M8" s="4" t="s">
        <v>10</v>
      </c>
      <c r="N8" s="4" t="s">
        <v>11</v>
      </c>
      <c r="O8" s="4" t="s">
        <v>12</v>
      </c>
      <c r="P8" s="49" t="s">
        <v>137</v>
      </c>
      <c r="Q8" s="49" t="s">
        <v>138</v>
      </c>
    </row>
    <row r="9" spans="1:17" ht="44.25" thickTop="1" x14ac:dyDescent="0.25">
      <c r="A9" s="2"/>
      <c r="B9" s="6">
        <v>1</v>
      </c>
      <c r="C9" s="6">
        <v>1</v>
      </c>
      <c r="D9" s="6" t="s">
        <v>23</v>
      </c>
      <c r="E9" s="6">
        <v>3</v>
      </c>
      <c r="F9" s="6" t="s">
        <v>25</v>
      </c>
      <c r="G9" s="8" t="s">
        <v>5</v>
      </c>
      <c r="H9" s="8" t="s">
        <v>21</v>
      </c>
      <c r="I9" s="6" t="s">
        <v>7</v>
      </c>
      <c r="J9" s="26" t="s">
        <v>104</v>
      </c>
      <c r="K9" s="5" t="s">
        <v>13</v>
      </c>
      <c r="L9" s="3" t="s">
        <v>14</v>
      </c>
      <c r="M9" s="14" t="s">
        <v>16</v>
      </c>
      <c r="N9" s="9" t="s">
        <v>15</v>
      </c>
      <c r="O9" s="10">
        <f>60*10</f>
        <v>600</v>
      </c>
      <c r="P9" s="52"/>
      <c r="Q9" s="54">
        <f>ROUND(O9*P9,2)</f>
        <v>0</v>
      </c>
    </row>
    <row r="10" spans="1:17" ht="28.5" x14ac:dyDescent="0.25">
      <c r="A10" s="2"/>
      <c r="B10" s="7">
        <f>B9+1</f>
        <v>2</v>
      </c>
      <c r="C10" s="7">
        <v>1</v>
      </c>
      <c r="D10" s="13" t="s">
        <v>23</v>
      </c>
      <c r="E10" s="13">
        <v>3</v>
      </c>
      <c r="F10" s="13" t="s">
        <v>25</v>
      </c>
      <c r="G10" s="12" t="s">
        <v>5</v>
      </c>
      <c r="H10" s="12" t="s">
        <v>21</v>
      </c>
      <c r="I10" s="13" t="s">
        <v>7</v>
      </c>
      <c r="J10" s="27" t="s">
        <v>104</v>
      </c>
      <c r="K10" s="7" t="s">
        <v>17</v>
      </c>
      <c r="L10" s="7" t="s">
        <v>18</v>
      </c>
      <c r="M10" s="15" t="s">
        <v>19</v>
      </c>
      <c r="N10" s="7" t="s">
        <v>20</v>
      </c>
      <c r="O10" s="7">
        <v>2</v>
      </c>
      <c r="P10" s="53"/>
      <c r="Q10" s="54">
        <f t="shared" ref="Q10:Q62" si="0">ROUND(O10*P10,2)</f>
        <v>0</v>
      </c>
    </row>
    <row r="11" spans="1:17" ht="42.75" x14ac:dyDescent="0.25">
      <c r="B11" s="7">
        <f t="shared" ref="B11:B62" si="1">B10+1</f>
        <v>3</v>
      </c>
      <c r="C11" s="7">
        <v>2</v>
      </c>
      <c r="D11" s="7" t="s">
        <v>23</v>
      </c>
      <c r="E11" s="7">
        <v>3</v>
      </c>
      <c r="F11" s="7" t="s">
        <v>31</v>
      </c>
      <c r="G11" s="16" t="s">
        <v>61</v>
      </c>
      <c r="H11" s="16" t="s">
        <v>30</v>
      </c>
      <c r="I11" s="7" t="s">
        <v>7</v>
      </c>
      <c r="J11" s="28" t="s">
        <v>105</v>
      </c>
      <c r="K11" s="7" t="s">
        <v>13</v>
      </c>
      <c r="L11" s="7" t="s">
        <v>14</v>
      </c>
      <c r="M11" s="17" t="s">
        <v>26</v>
      </c>
      <c r="N11" s="7" t="s">
        <v>15</v>
      </c>
      <c r="O11" s="7">
        <v>1104</v>
      </c>
      <c r="P11" s="53"/>
      <c r="Q11" s="54">
        <f t="shared" si="0"/>
        <v>0</v>
      </c>
    </row>
    <row r="12" spans="1:17" ht="28.5" x14ac:dyDescent="0.25">
      <c r="B12" s="7">
        <f t="shared" si="1"/>
        <v>4</v>
      </c>
      <c r="C12" s="7">
        <v>2</v>
      </c>
      <c r="D12" s="7" t="s">
        <v>23</v>
      </c>
      <c r="E12" s="7">
        <v>3</v>
      </c>
      <c r="F12" s="7" t="s">
        <v>31</v>
      </c>
      <c r="G12" s="16" t="s">
        <v>61</v>
      </c>
      <c r="H12" s="16" t="s">
        <v>30</v>
      </c>
      <c r="I12" s="7" t="s">
        <v>7</v>
      </c>
      <c r="J12" s="28" t="s">
        <v>105</v>
      </c>
      <c r="K12" s="7" t="s">
        <v>17</v>
      </c>
      <c r="L12" s="7" t="s">
        <v>18</v>
      </c>
      <c r="M12" s="17" t="s">
        <v>19</v>
      </c>
      <c r="N12" s="7" t="s">
        <v>20</v>
      </c>
      <c r="O12" s="7">
        <v>2</v>
      </c>
      <c r="P12" s="53"/>
      <c r="Q12" s="54">
        <f t="shared" si="0"/>
        <v>0</v>
      </c>
    </row>
    <row r="13" spans="1:17" ht="57" x14ac:dyDescent="0.25">
      <c r="B13" s="7">
        <f t="shared" si="1"/>
        <v>5</v>
      </c>
      <c r="C13" s="7">
        <v>2</v>
      </c>
      <c r="D13" s="7" t="s">
        <v>23</v>
      </c>
      <c r="E13" s="7">
        <v>3</v>
      </c>
      <c r="F13" s="7" t="s">
        <v>31</v>
      </c>
      <c r="G13" s="16" t="s">
        <v>61</v>
      </c>
      <c r="H13" s="16" t="s">
        <v>30</v>
      </c>
      <c r="I13" s="7" t="s">
        <v>7</v>
      </c>
      <c r="J13" s="28" t="s">
        <v>105</v>
      </c>
      <c r="K13" s="7" t="s">
        <v>27</v>
      </c>
      <c r="L13" s="18" t="s">
        <v>29</v>
      </c>
      <c r="M13" s="17" t="s">
        <v>28</v>
      </c>
      <c r="N13" s="7" t="s">
        <v>15</v>
      </c>
      <c r="O13" s="7">
        <v>644</v>
      </c>
      <c r="P13" s="53"/>
      <c r="Q13" s="54">
        <f t="shared" si="0"/>
        <v>0</v>
      </c>
    </row>
    <row r="14" spans="1:17" ht="42.75" x14ac:dyDescent="0.25">
      <c r="B14" s="7">
        <f t="shared" si="1"/>
        <v>6</v>
      </c>
      <c r="C14" s="7">
        <v>3</v>
      </c>
      <c r="D14" s="7" t="s">
        <v>23</v>
      </c>
      <c r="E14" s="7">
        <v>3</v>
      </c>
      <c r="F14" s="7" t="s">
        <v>33</v>
      </c>
      <c r="G14" s="16" t="s">
        <v>5</v>
      </c>
      <c r="H14" s="16" t="s">
        <v>32</v>
      </c>
      <c r="I14" s="7" t="s">
        <v>7</v>
      </c>
      <c r="J14" s="27" t="s">
        <v>103</v>
      </c>
      <c r="K14" s="16" t="s">
        <v>13</v>
      </c>
      <c r="L14" s="16" t="s">
        <v>14</v>
      </c>
      <c r="M14" s="17" t="s">
        <v>26</v>
      </c>
      <c r="N14" s="16" t="s">
        <v>15</v>
      </c>
      <c r="O14" s="16">
        <v>528</v>
      </c>
      <c r="P14" s="53"/>
      <c r="Q14" s="54">
        <f t="shared" si="0"/>
        <v>0</v>
      </c>
    </row>
    <row r="15" spans="1:17" ht="28.5" x14ac:dyDescent="0.25">
      <c r="B15" s="7">
        <f t="shared" si="1"/>
        <v>7</v>
      </c>
      <c r="C15" s="19">
        <v>3</v>
      </c>
      <c r="D15" s="7" t="s">
        <v>23</v>
      </c>
      <c r="E15" s="19">
        <v>3</v>
      </c>
      <c r="F15" s="19" t="s">
        <v>33</v>
      </c>
      <c r="G15" s="20" t="s">
        <v>5</v>
      </c>
      <c r="H15" s="20" t="s">
        <v>32</v>
      </c>
      <c r="I15" s="19" t="s">
        <v>7</v>
      </c>
      <c r="J15" s="27" t="s">
        <v>103</v>
      </c>
      <c r="K15" s="20" t="s">
        <v>17</v>
      </c>
      <c r="L15" s="20" t="s">
        <v>18</v>
      </c>
      <c r="M15" s="21" t="s">
        <v>19</v>
      </c>
      <c r="N15" s="20" t="s">
        <v>20</v>
      </c>
      <c r="O15" s="20">
        <v>4</v>
      </c>
      <c r="P15" s="53"/>
      <c r="Q15" s="54">
        <f t="shared" si="0"/>
        <v>0</v>
      </c>
    </row>
    <row r="16" spans="1:17" ht="57" customHeight="1" x14ac:dyDescent="0.25">
      <c r="A16" s="11"/>
      <c r="B16" s="7">
        <f t="shared" si="1"/>
        <v>8</v>
      </c>
      <c r="C16" s="7">
        <v>4</v>
      </c>
      <c r="D16" s="7" t="s">
        <v>23</v>
      </c>
      <c r="E16" s="7">
        <v>3</v>
      </c>
      <c r="F16" s="7" t="s">
        <v>34</v>
      </c>
      <c r="G16" s="16" t="s">
        <v>5</v>
      </c>
      <c r="H16" s="16" t="s">
        <v>35</v>
      </c>
      <c r="I16" s="29" t="s">
        <v>106</v>
      </c>
      <c r="J16" s="30" t="s">
        <v>111</v>
      </c>
      <c r="K16" s="16" t="s">
        <v>36</v>
      </c>
      <c r="L16" s="16"/>
      <c r="M16" s="17" t="s">
        <v>37</v>
      </c>
      <c r="N16" s="16" t="s">
        <v>38</v>
      </c>
      <c r="O16" s="16">
        <v>420</v>
      </c>
      <c r="P16" s="53"/>
      <c r="Q16" s="54">
        <f t="shared" si="0"/>
        <v>0</v>
      </c>
    </row>
    <row r="17" spans="1:17" ht="57" customHeight="1" x14ac:dyDescent="0.25">
      <c r="A17" s="11"/>
      <c r="B17" s="7">
        <f t="shared" si="1"/>
        <v>9</v>
      </c>
      <c r="C17" s="7">
        <v>5</v>
      </c>
      <c r="D17" s="7" t="s">
        <v>23</v>
      </c>
      <c r="E17" s="7">
        <v>3</v>
      </c>
      <c r="F17" s="7" t="s">
        <v>39</v>
      </c>
      <c r="G17" s="16" t="s">
        <v>5</v>
      </c>
      <c r="H17" s="16" t="s">
        <v>40</v>
      </c>
      <c r="I17" s="29" t="s">
        <v>106</v>
      </c>
      <c r="J17" s="29" t="s">
        <v>107</v>
      </c>
      <c r="K17" s="16" t="s">
        <v>13</v>
      </c>
      <c r="L17" s="16" t="s">
        <v>14</v>
      </c>
      <c r="M17" s="17" t="s">
        <v>26</v>
      </c>
      <c r="N17" s="16" t="s">
        <v>15</v>
      </c>
      <c r="O17" s="16">
        <v>528</v>
      </c>
      <c r="P17" s="53"/>
      <c r="Q17" s="54">
        <f t="shared" si="0"/>
        <v>0</v>
      </c>
    </row>
    <row r="18" spans="1:17" ht="35.25" customHeight="1" x14ac:dyDescent="0.25">
      <c r="A18" s="11"/>
      <c r="B18" s="7">
        <f t="shared" si="1"/>
        <v>10</v>
      </c>
      <c r="C18" s="7">
        <v>5</v>
      </c>
      <c r="D18" s="7" t="s">
        <v>23</v>
      </c>
      <c r="E18" s="7">
        <v>3</v>
      </c>
      <c r="F18" s="7" t="s">
        <v>39</v>
      </c>
      <c r="G18" s="16" t="s">
        <v>5</v>
      </c>
      <c r="H18" s="16" t="s">
        <v>40</v>
      </c>
      <c r="I18" s="29" t="s">
        <v>106</v>
      </c>
      <c r="J18" s="29" t="s">
        <v>107</v>
      </c>
      <c r="K18" s="16" t="s">
        <v>17</v>
      </c>
      <c r="L18" s="16" t="s">
        <v>18</v>
      </c>
      <c r="M18" s="17" t="s">
        <v>19</v>
      </c>
      <c r="N18" s="16" t="s">
        <v>20</v>
      </c>
      <c r="O18" s="16">
        <v>4</v>
      </c>
      <c r="P18" s="53"/>
      <c r="Q18" s="54">
        <f t="shared" si="0"/>
        <v>0</v>
      </c>
    </row>
    <row r="19" spans="1:17" ht="57" x14ac:dyDescent="0.25">
      <c r="A19" s="11"/>
      <c r="B19" s="7">
        <f t="shared" si="1"/>
        <v>11</v>
      </c>
      <c r="C19" s="7">
        <v>6</v>
      </c>
      <c r="D19" s="7" t="s">
        <v>23</v>
      </c>
      <c r="E19" s="7">
        <v>3</v>
      </c>
      <c r="F19" s="7" t="s">
        <v>45</v>
      </c>
      <c r="G19" s="16" t="s">
        <v>5</v>
      </c>
      <c r="H19" s="16" t="s">
        <v>46</v>
      </c>
      <c r="I19" s="29" t="s">
        <v>108</v>
      </c>
      <c r="J19" s="29" t="s">
        <v>109</v>
      </c>
      <c r="K19" s="16" t="s">
        <v>41</v>
      </c>
      <c r="L19" s="16" t="s">
        <v>44</v>
      </c>
      <c r="M19" s="17" t="s">
        <v>42</v>
      </c>
      <c r="N19" s="16" t="s">
        <v>43</v>
      </c>
      <c r="O19" s="16">
        <v>492</v>
      </c>
      <c r="P19" s="53"/>
      <c r="Q19" s="54">
        <f t="shared" si="0"/>
        <v>0</v>
      </c>
    </row>
    <row r="20" spans="1:17" ht="42.75" x14ac:dyDescent="0.25">
      <c r="A20" s="11"/>
      <c r="B20" s="7">
        <f t="shared" si="1"/>
        <v>12</v>
      </c>
      <c r="C20" s="7">
        <v>7</v>
      </c>
      <c r="D20" s="7" t="s">
        <v>23</v>
      </c>
      <c r="E20" s="7">
        <v>3</v>
      </c>
      <c r="F20" s="7" t="s">
        <v>48</v>
      </c>
      <c r="G20" s="16" t="s">
        <v>5</v>
      </c>
      <c r="H20" s="16" t="s">
        <v>47</v>
      </c>
      <c r="I20" s="29" t="s">
        <v>112</v>
      </c>
      <c r="J20" s="31" t="s">
        <v>113</v>
      </c>
      <c r="K20" s="7" t="s">
        <v>13</v>
      </c>
      <c r="L20" s="7" t="s">
        <v>14</v>
      </c>
      <c r="M20" s="17" t="s">
        <v>26</v>
      </c>
      <c r="N20" s="7" t="s">
        <v>15</v>
      </c>
      <c r="O20" s="7">
        <v>440</v>
      </c>
      <c r="P20" s="53"/>
      <c r="Q20" s="54">
        <f t="shared" si="0"/>
        <v>0</v>
      </c>
    </row>
    <row r="21" spans="1:17" ht="36" customHeight="1" x14ac:dyDescent="0.25">
      <c r="A21" s="11"/>
      <c r="B21" s="7">
        <f t="shared" si="1"/>
        <v>13</v>
      </c>
      <c r="C21" s="7">
        <v>7</v>
      </c>
      <c r="D21" s="7" t="s">
        <v>23</v>
      </c>
      <c r="E21" s="7">
        <v>3</v>
      </c>
      <c r="F21" s="7" t="s">
        <v>48</v>
      </c>
      <c r="G21" s="16" t="s">
        <v>5</v>
      </c>
      <c r="H21" s="16" t="s">
        <v>47</v>
      </c>
      <c r="I21" s="29" t="s">
        <v>112</v>
      </c>
      <c r="J21" s="31" t="s">
        <v>113</v>
      </c>
      <c r="K21" s="7" t="s">
        <v>17</v>
      </c>
      <c r="L21" s="7" t="s">
        <v>18</v>
      </c>
      <c r="M21" s="17" t="s">
        <v>19</v>
      </c>
      <c r="N21" s="7" t="s">
        <v>20</v>
      </c>
      <c r="O21" s="7">
        <v>4</v>
      </c>
      <c r="P21" s="53"/>
      <c r="Q21" s="54">
        <f t="shared" si="0"/>
        <v>0</v>
      </c>
    </row>
    <row r="22" spans="1:17" ht="42.75" x14ac:dyDescent="0.25">
      <c r="B22" s="7">
        <f t="shared" si="1"/>
        <v>14</v>
      </c>
      <c r="C22" s="7">
        <v>8</v>
      </c>
      <c r="D22" s="7" t="s">
        <v>23</v>
      </c>
      <c r="E22" s="7">
        <v>2</v>
      </c>
      <c r="F22" s="7" t="s">
        <v>49</v>
      </c>
      <c r="G22" s="16" t="s">
        <v>5</v>
      </c>
      <c r="H22" s="16" t="s">
        <v>50</v>
      </c>
      <c r="I22" s="29" t="s">
        <v>114</v>
      </c>
      <c r="J22" s="29" t="s">
        <v>115</v>
      </c>
      <c r="K22" s="7" t="s">
        <v>13</v>
      </c>
      <c r="L22" s="7" t="s">
        <v>14</v>
      </c>
      <c r="M22" s="23" t="s">
        <v>26</v>
      </c>
      <c r="N22" s="22" t="s">
        <v>15</v>
      </c>
      <c r="O22" s="7">
        <v>820</v>
      </c>
      <c r="P22" s="53"/>
      <c r="Q22" s="54">
        <f t="shared" si="0"/>
        <v>0</v>
      </c>
    </row>
    <row r="23" spans="1:17" ht="37.5" customHeight="1" x14ac:dyDescent="0.25">
      <c r="B23" s="7">
        <f t="shared" si="1"/>
        <v>15</v>
      </c>
      <c r="C23" s="7">
        <v>8</v>
      </c>
      <c r="D23" s="7" t="s">
        <v>23</v>
      </c>
      <c r="E23" s="19">
        <v>2</v>
      </c>
      <c r="F23" s="19" t="s">
        <v>49</v>
      </c>
      <c r="G23" s="20" t="s">
        <v>5</v>
      </c>
      <c r="H23" s="16" t="s">
        <v>50</v>
      </c>
      <c r="I23" s="29" t="s">
        <v>114</v>
      </c>
      <c r="J23" s="29" t="s">
        <v>115</v>
      </c>
      <c r="K23" s="19" t="s">
        <v>17</v>
      </c>
      <c r="L23" s="19" t="s">
        <v>18</v>
      </c>
      <c r="M23" s="24" t="s">
        <v>19</v>
      </c>
      <c r="N23" s="24" t="s">
        <v>20</v>
      </c>
      <c r="O23" s="19">
        <v>3</v>
      </c>
      <c r="P23" s="53"/>
      <c r="Q23" s="54">
        <f t="shared" si="0"/>
        <v>0</v>
      </c>
    </row>
    <row r="24" spans="1:17" ht="42.75" x14ac:dyDescent="0.25">
      <c r="B24" s="7">
        <f t="shared" si="1"/>
        <v>16</v>
      </c>
      <c r="C24" s="7">
        <v>9</v>
      </c>
      <c r="D24" s="7" t="s">
        <v>23</v>
      </c>
      <c r="E24" s="7">
        <v>2</v>
      </c>
      <c r="F24" s="7" t="s">
        <v>54</v>
      </c>
      <c r="G24" s="16" t="s">
        <v>5</v>
      </c>
      <c r="H24" s="16" t="s">
        <v>53</v>
      </c>
      <c r="I24" s="29" t="s">
        <v>114</v>
      </c>
      <c r="J24" s="28" t="s">
        <v>116</v>
      </c>
      <c r="K24" s="7" t="s">
        <v>13</v>
      </c>
      <c r="L24" s="7" t="s">
        <v>14</v>
      </c>
      <c r="M24" s="17" t="s">
        <v>26</v>
      </c>
      <c r="N24" s="7" t="s">
        <v>15</v>
      </c>
      <c r="O24" s="7">
        <v>900</v>
      </c>
      <c r="P24" s="53"/>
      <c r="Q24" s="54">
        <f t="shared" si="0"/>
        <v>0</v>
      </c>
    </row>
    <row r="25" spans="1:17" ht="39" customHeight="1" x14ac:dyDescent="0.25">
      <c r="B25" s="7">
        <f t="shared" si="1"/>
        <v>17</v>
      </c>
      <c r="C25" s="7">
        <v>9</v>
      </c>
      <c r="D25" s="7" t="s">
        <v>23</v>
      </c>
      <c r="E25" s="7">
        <v>2</v>
      </c>
      <c r="F25" s="7" t="s">
        <v>54</v>
      </c>
      <c r="G25" s="16" t="s">
        <v>5</v>
      </c>
      <c r="H25" s="16" t="s">
        <v>53</v>
      </c>
      <c r="I25" s="29" t="s">
        <v>114</v>
      </c>
      <c r="J25" s="28" t="s">
        <v>116</v>
      </c>
      <c r="K25" s="7" t="s">
        <v>17</v>
      </c>
      <c r="L25" s="7" t="s">
        <v>18</v>
      </c>
      <c r="M25" s="17" t="s">
        <v>19</v>
      </c>
      <c r="N25" s="7" t="s">
        <v>20</v>
      </c>
      <c r="O25" s="7">
        <v>2</v>
      </c>
      <c r="P25" s="53"/>
      <c r="Q25" s="54">
        <f t="shared" si="0"/>
        <v>0</v>
      </c>
    </row>
    <row r="26" spans="1:17" ht="57" x14ac:dyDescent="0.25">
      <c r="B26" s="7">
        <f t="shared" si="1"/>
        <v>18</v>
      </c>
      <c r="C26" s="7">
        <v>9</v>
      </c>
      <c r="D26" s="7" t="s">
        <v>23</v>
      </c>
      <c r="E26" s="7">
        <v>2</v>
      </c>
      <c r="F26" s="7" t="s">
        <v>54</v>
      </c>
      <c r="G26" s="16" t="s">
        <v>5</v>
      </c>
      <c r="H26" s="16" t="s">
        <v>53</v>
      </c>
      <c r="I26" s="29" t="s">
        <v>114</v>
      </c>
      <c r="J26" s="28" t="s">
        <v>116</v>
      </c>
      <c r="K26" s="7" t="s">
        <v>51</v>
      </c>
      <c r="L26" s="7" t="s">
        <v>29</v>
      </c>
      <c r="M26" s="17" t="s">
        <v>52</v>
      </c>
      <c r="N26" s="7" t="s">
        <v>15</v>
      </c>
      <c r="O26" s="7">
        <v>420</v>
      </c>
      <c r="P26" s="53"/>
      <c r="Q26" s="54">
        <f t="shared" si="0"/>
        <v>0</v>
      </c>
    </row>
    <row r="27" spans="1:17" ht="42.75" x14ac:dyDescent="0.25">
      <c r="B27" s="7">
        <f t="shared" si="1"/>
        <v>19</v>
      </c>
      <c r="C27" s="7">
        <v>10</v>
      </c>
      <c r="D27" s="7" t="s">
        <v>23</v>
      </c>
      <c r="E27" s="7">
        <v>2</v>
      </c>
      <c r="F27" s="7" t="s">
        <v>55</v>
      </c>
      <c r="G27" s="16" t="s">
        <v>5</v>
      </c>
      <c r="H27" s="16" t="s">
        <v>56</v>
      </c>
      <c r="I27" s="29" t="s">
        <v>114</v>
      </c>
      <c r="J27" s="28" t="s">
        <v>117</v>
      </c>
      <c r="K27" s="7" t="s">
        <v>13</v>
      </c>
      <c r="L27" s="7" t="s">
        <v>14</v>
      </c>
      <c r="M27" s="17" t="s">
        <v>26</v>
      </c>
      <c r="N27" s="7" t="s">
        <v>15</v>
      </c>
      <c r="O27" s="7">
        <v>512</v>
      </c>
      <c r="P27" s="53"/>
      <c r="Q27" s="54">
        <f t="shared" si="0"/>
        <v>0</v>
      </c>
    </row>
    <row r="28" spans="1:17" ht="28.5" x14ac:dyDescent="0.25">
      <c r="B28" s="7">
        <f t="shared" si="1"/>
        <v>20</v>
      </c>
      <c r="C28" s="7">
        <v>10</v>
      </c>
      <c r="D28" s="7" t="s">
        <v>23</v>
      </c>
      <c r="E28" s="7">
        <v>2</v>
      </c>
      <c r="F28" s="7" t="s">
        <v>55</v>
      </c>
      <c r="G28" s="16" t="s">
        <v>5</v>
      </c>
      <c r="H28" s="16" t="s">
        <v>56</v>
      </c>
      <c r="I28" s="29" t="s">
        <v>114</v>
      </c>
      <c r="J28" s="28" t="s">
        <v>117</v>
      </c>
      <c r="K28" s="7" t="s">
        <v>17</v>
      </c>
      <c r="L28" s="7" t="s">
        <v>18</v>
      </c>
      <c r="M28" s="17" t="s">
        <v>19</v>
      </c>
      <c r="N28" s="7" t="s">
        <v>20</v>
      </c>
      <c r="O28" s="7">
        <v>4</v>
      </c>
      <c r="P28" s="53"/>
      <c r="Q28" s="54">
        <f t="shared" si="0"/>
        <v>0</v>
      </c>
    </row>
    <row r="29" spans="1:17" ht="42.75" x14ac:dyDescent="0.25">
      <c r="B29" s="7">
        <f t="shared" si="1"/>
        <v>21</v>
      </c>
      <c r="C29" s="7">
        <v>11</v>
      </c>
      <c r="D29" s="7" t="s">
        <v>23</v>
      </c>
      <c r="E29" s="7">
        <v>2</v>
      </c>
      <c r="F29" s="7" t="s">
        <v>59</v>
      </c>
      <c r="G29" s="16" t="s">
        <v>61</v>
      </c>
      <c r="H29" s="16" t="s">
        <v>60</v>
      </c>
      <c r="I29" s="29" t="s">
        <v>119</v>
      </c>
      <c r="J29" s="28" t="s">
        <v>120</v>
      </c>
      <c r="K29" s="7" t="s">
        <v>13</v>
      </c>
      <c r="L29" s="7" t="s">
        <v>57</v>
      </c>
      <c r="M29" s="17" t="s">
        <v>58</v>
      </c>
      <c r="N29" s="7" t="s">
        <v>15</v>
      </c>
      <c r="O29" s="7">
        <v>750</v>
      </c>
      <c r="P29" s="53"/>
      <c r="Q29" s="54">
        <f t="shared" si="0"/>
        <v>0</v>
      </c>
    </row>
    <row r="30" spans="1:17" ht="28.5" x14ac:dyDescent="0.25">
      <c r="B30" s="7">
        <f t="shared" si="1"/>
        <v>22</v>
      </c>
      <c r="C30" s="7">
        <v>11</v>
      </c>
      <c r="D30" s="7" t="s">
        <v>23</v>
      </c>
      <c r="E30" s="7">
        <v>2</v>
      </c>
      <c r="F30" s="7" t="s">
        <v>59</v>
      </c>
      <c r="G30" s="16" t="s">
        <v>61</v>
      </c>
      <c r="H30" s="16" t="s">
        <v>60</v>
      </c>
      <c r="I30" s="29" t="s">
        <v>119</v>
      </c>
      <c r="J30" s="28" t="s">
        <v>120</v>
      </c>
      <c r="K30" s="7" t="s">
        <v>17</v>
      </c>
      <c r="L30" s="7" t="s">
        <v>18</v>
      </c>
      <c r="M30" s="17" t="s">
        <v>19</v>
      </c>
      <c r="N30" s="7" t="s">
        <v>20</v>
      </c>
      <c r="O30" s="7">
        <v>2</v>
      </c>
      <c r="P30" s="53"/>
      <c r="Q30" s="54">
        <f t="shared" si="0"/>
        <v>0</v>
      </c>
    </row>
    <row r="31" spans="1:17" ht="42.75" x14ac:dyDescent="0.25">
      <c r="B31" s="7">
        <f t="shared" si="1"/>
        <v>23</v>
      </c>
      <c r="C31" s="7">
        <v>15</v>
      </c>
      <c r="D31" s="7" t="s">
        <v>23</v>
      </c>
      <c r="E31" s="7">
        <v>2</v>
      </c>
      <c r="F31" s="7" t="s">
        <v>63</v>
      </c>
      <c r="G31" s="16" t="s">
        <v>5</v>
      </c>
      <c r="H31" s="16" t="s">
        <v>62</v>
      </c>
      <c r="I31" s="29" t="s">
        <v>121</v>
      </c>
      <c r="J31" s="28" t="s">
        <v>122</v>
      </c>
      <c r="K31" s="16" t="s">
        <v>13</v>
      </c>
      <c r="L31" s="16" t="s">
        <v>14</v>
      </c>
      <c r="M31" s="17" t="s">
        <v>26</v>
      </c>
      <c r="N31" s="16" t="s">
        <v>15</v>
      </c>
      <c r="O31" s="16">
        <v>840</v>
      </c>
      <c r="P31" s="53"/>
      <c r="Q31" s="54">
        <f t="shared" si="0"/>
        <v>0</v>
      </c>
    </row>
    <row r="32" spans="1:17" ht="28.5" x14ac:dyDescent="0.25">
      <c r="B32" s="7">
        <f t="shared" si="1"/>
        <v>24</v>
      </c>
      <c r="C32" s="7">
        <v>15</v>
      </c>
      <c r="D32" s="7" t="s">
        <v>23</v>
      </c>
      <c r="E32" s="7">
        <v>2</v>
      </c>
      <c r="F32" s="7" t="s">
        <v>63</v>
      </c>
      <c r="G32" s="16" t="s">
        <v>5</v>
      </c>
      <c r="H32" s="16" t="s">
        <v>62</v>
      </c>
      <c r="I32" s="29" t="s">
        <v>121</v>
      </c>
      <c r="J32" s="28" t="s">
        <v>122</v>
      </c>
      <c r="K32" s="16" t="s">
        <v>17</v>
      </c>
      <c r="L32" s="16" t="s">
        <v>18</v>
      </c>
      <c r="M32" s="17" t="s">
        <v>19</v>
      </c>
      <c r="N32" s="16" t="s">
        <v>20</v>
      </c>
      <c r="O32" s="16">
        <v>2</v>
      </c>
      <c r="P32" s="53"/>
      <c r="Q32" s="54">
        <f t="shared" si="0"/>
        <v>0</v>
      </c>
    </row>
    <row r="33" spans="2:17" ht="42.75" x14ac:dyDescent="0.25">
      <c r="B33" s="7">
        <f t="shared" si="1"/>
        <v>25</v>
      </c>
      <c r="C33" s="7">
        <v>17</v>
      </c>
      <c r="D33" s="7" t="s">
        <v>23</v>
      </c>
      <c r="E33" s="7">
        <v>2</v>
      </c>
      <c r="F33" s="7" t="s">
        <v>64</v>
      </c>
      <c r="G33" s="16" t="s">
        <v>5</v>
      </c>
      <c r="H33" s="16" t="s">
        <v>65</v>
      </c>
      <c r="I33" s="29" t="s">
        <v>124</v>
      </c>
      <c r="J33" s="28" t="s">
        <v>123</v>
      </c>
      <c r="K33" s="7" t="s">
        <v>13</v>
      </c>
      <c r="L33" s="7" t="s">
        <v>14</v>
      </c>
      <c r="M33" s="17" t="s">
        <v>26</v>
      </c>
      <c r="N33" s="7" t="s">
        <v>15</v>
      </c>
      <c r="O33" s="7">
        <v>900</v>
      </c>
      <c r="P33" s="53"/>
      <c r="Q33" s="54">
        <f t="shared" si="0"/>
        <v>0</v>
      </c>
    </row>
    <row r="34" spans="2:17" ht="28.5" x14ac:dyDescent="0.25">
      <c r="B34" s="7">
        <f t="shared" si="1"/>
        <v>26</v>
      </c>
      <c r="C34" s="7">
        <v>19</v>
      </c>
      <c r="D34" s="7" t="s">
        <v>23</v>
      </c>
      <c r="E34" s="7">
        <v>2</v>
      </c>
      <c r="F34" s="7" t="s">
        <v>66</v>
      </c>
      <c r="G34" s="16" t="s">
        <v>5</v>
      </c>
      <c r="H34" s="16" t="s">
        <v>65</v>
      </c>
      <c r="I34" s="29" t="s">
        <v>124</v>
      </c>
      <c r="J34" s="28" t="s">
        <v>123</v>
      </c>
      <c r="K34" s="7" t="s">
        <v>17</v>
      </c>
      <c r="L34" s="7" t="s">
        <v>18</v>
      </c>
      <c r="M34" s="17" t="s">
        <v>19</v>
      </c>
      <c r="N34" s="7" t="s">
        <v>20</v>
      </c>
      <c r="O34" s="7">
        <v>2</v>
      </c>
      <c r="P34" s="53"/>
      <c r="Q34" s="54">
        <f t="shared" si="0"/>
        <v>0</v>
      </c>
    </row>
    <row r="35" spans="2:17" ht="42.75" x14ac:dyDescent="0.25">
      <c r="B35" s="7">
        <f t="shared" si="1"/>
        <v>27</v>
      </c>
      <c r="C35" s="7">
        <v>19</v>
      </c>
      <c r="D35" s="7" t="s">
        <v>23</v>
      </c>
      <c r="E35" s="7">
        <v>2</v>
      </c>
      <c r="F35" s="7" t="s">
        <v>66</v>
      </c>
      <c r="G35" s="16" t="s">
        <v>5</v>
      </c>
      <c r="H35" s="16" t="s">
        <v>68</v>
      </c>
      <c r="I35" s="29" t="s">
        <v>124</v>
      </c>
      <c r="J35" s="28" t="s">
        <v>125</v>
      </c>
      <c r="K35" s="7" t="s">
        <v>13</v>
      </c>
      <c r="L35" s="7" t="s">
        <v>14</v>
      </c>
      <c r="M35" s="17" t="s">
        <v>26</v>
      </c>
      <c r="N35" s="7" t="s">
        <v>15</v>
      </c>
      <c r="O35" s="7">
        <v>500</v>
      </c>
      <c r="P35" s="53"/>
      <c r="Q35" s="54">
        <f t="shared" si="0"/>
        <v>0</v>
      </c>
    </row>
    <row r="36" spans="2:17" ht="28.5" x14ac:dyDescent="0.25">
      <c r="B36" s="7">
        <f t="shared" si="1"/>
        <v>28</v>
      </c>
      <c r="C36" s="7">
        <v>19</v>
      </c>
      <c r="D36" s="7" t="s">
        <v>23</v>
      </c>
      <c r="E36" s="7">
        <v>2</v>
      </c>
      <c r="F36" s="7" t="s">
        <v>66</v>
      </c>
      <c r="G36" s="16" t="s">
        <v>5</v>
      </c>
      <c r="H36" s="16" t="s">
        <v>68</v>
      </c>
      <c r="I36" s="29" t="s">
        <v>124</v>
      </c>
      <c r="J36" s="28" t="s">
        <v>125</v>
      </c>
      <c r="K36" s="7" t="s">
        <v>17</v>
      </c>
      <c r="L36" s="7" t="s">
        <v>18</v>
      </c>
      <c r="M36" s="17" t="s">
        <v>19</v>
      </c>
      <c r="N36" s="7" t="s">
        <v>20</v>
      </c>
      <c r="O36" s="7">
        <v>2</v>
      </c>
      <c r="P36" s="53"/>
      <c r="Q36" s="54">
        <f t="shared" si="0"/>
        <v>0</v>
      </c>
    </row>
    <row r="37" spans="2:17" ht="42.75" x14ac:dyDescent="0.25">
      <c r="B37" s="7">
        <f t="shared" si="1"/>
        <v>29</v>
      </c>
      <c r="C37" s="7">
        <v>19</v>
      </c>
      <c r="D37" s="7" t="s">
        <v>23</v>
      </c>
      <c r="E37" s="7">
        <v>2</v>
      </c>
      <c r="F37" s="7" t="s">
        <v>69</v>
      </c>
      <c r="G37" s="16" t="s">
        <v>5</v>
      </c>
      <c r="H37" s="25" t="s">
        <v>67</v>
      </c>
      <c r="I37" s="29" t="s">
        <v>124</v>
      </c>
      <c r="J37" s="28" t="s">
        <v>125</v>
      </c>
      <c r="K37" s="7" t="s">
        <v>13</v>
      </c>
      <c r="L37" s="7" t="s">
        <v>14</v>
      </c>
      <c r="M37" s="17" t="s">
        <v>26</v>
      </c>
      <c r="N37" s="7" t="s">
        <v>15</v>
      </c>
      <c r="O37" s="7">
        <v>400</v>
      </c>
      <c r="P37" s="53"/>
      <c r="Q37" s="54">
        <f t="shared" si="0"/>
        <v>0</v>
      </c>
    </row>
    <row r="38" spans="2:17" ht="29.25" x14ac:dyDescent="0.25">
      <c r="B38" s="7">
        <f t="shared" si="1"/>
        <v>30</v>
      </c>
      <c r="C38" s="7">
        <v>19</v>
      </c>
      <c r="D38" s="7" t="s">
        <v>23</v>
      </c>
      <c r="E38" s="7">
        <v>2</v>
      </c>
      <c r="F38" s="7" t="s">
        <v>69</v>
      </c>
      <c r="G38" s="16" t="s">
        <v>5</v>
      </c>
      <c r="H38" s="25" t="s">
        <v>67</v>
      </c>
      <c r="I38" s="29" t="s">
        <v>124</v>
      </c>
      <c r="J38" s="28" t="s">
        <v>125</v>
      </c>
      <c r="K38" s="7" t="s">
        <v>17</v>
      </c>
      <c r="L38" s="7" t="s">
        <v>18</v>
      </c>
      <c r="M38" s="17" t="s">
        <v>19</v>
      </c>
      <c r="N38" s="7" t="s">
        <v>20</v>
      </c>
      <c r="O38" s="7">
        <v>2</v>
      </c>
      <c r="P38" s="53"/>
      <c r="Q38" s="54">
        <f t="shared" si="0"/>
        <v>0</v>
      </c>
    </row>
    <row r="39" spans="2:17" ht="42.75" x14ac:dyDescent="0.25">
      <c r="B39" s="7">
        <f t="shared" si="1"/>
        <v>31</v>
      </c>
      <c r="C39" s="7">
        <v>21</v>
      </c>
      <c r="D39" s="7" t="s">
        <v>23</v>
      </c>
      <c r="E39" s="7">
        <v>2</v>
      </c>
      <c r="F39" s="7" t="s">
        <v>70</v>
      </c>
      <c r="G39" s="16" t="s">
        <v>5</v>
      </c>
      <c r="H39" s="22" t="s">
        <v>71</v>
      </c>
      <c r="I39" s="29" t="s">
        <v>126</v>
      </c>
      <c r="J39" s="30" t="s">
        <v>127</v>
      </c>
      <c r="K39" s="7" t="s">
        <v>13</v>
      </c>
      <c r="L39" s="7" t="s">
        <v>57</v>
      </c>
      <c r="M39" s="17" t="s">
        <v>58</v>
      </c>
      <c r="N39" s="7" t="s">
        <v>15</v>
      </c>
      <c r="O39" s="7">
        <v>512</v>
      </c>
      <c r="P39" s="53"/>
      <c r="Q39" s="54">
        <f t="shared" si="0"/>
        <v>0</v>
      </c>
    </row>
    <row r="40" spans="2:17" ht="28.5" x14ac:dyDescent="0.25">
      <c r="B40" s="7">
        <f t="shared" si="1"/>
        <v>32</v>
      </c>
      <c r="C40" s="7">
        <v>21</v>
      </c>
      <c r="D40" s="7" t="s">
        <v>23</v>
      </c>
      <c r="E40" s="7">
        <v>2</v>
      </c>
      <c r="F40" s="7" t="s">
        <v>70</v>
      </c>
      <c r="G40" s="16" t="s">
        <v>5</v>
      </c>
      <c r="H40" s="22" t="s">
        <v>71</v>
      </c>
      <c r="I40" s="29" t="s">
        <v>126</v>
      </c>
      <c r="J40" s="30" t="s">
        <v>127</v>
      </c>
      <c r="K40" s="7" t="s">
        <v>17</v>
      </c>
      <c r="L40" s="7" t="s">
        <v>18</v>
      </c>
      <c r="M40" s="17" t="s">
        <v>19</v>
      </c>
      <c r="N40" s="7" t="s">
        <v>20</v>
      </c>
      <c r="O40" s="7">
        <v>2</v>
      </c>
      <c r="P40" s="53"/>
      <c r="Q40" s="54">
        <f t="shared" si="0"/>
        <v>0</v>
      </c>
    </row>
    <row r="41" spans="2:17" ht="42.75" x14ac:dyDescent="0.25">
      <c r="B41" s="7">
        <f t="shared" si="1"/>
        <v>33</v>
      </c>
      <c r="C41" s="7">
        <v>22</v>
      </c>
      <c r="D41" s="7" t="s">
        <v>23</v>
      </c>
      <c r="E41" s="7">
        <v>1</v>
      </c>
      <c r="F41" s="7" t="s">
        <v>72</v>
      </c>
      <c r="G41" s="16" t="s">
        <v>5</v>
      </c>
      <c r="H41" s="16" t="s">
        <v>73</v>
      </c>
      <c r="I41" s="29" t="s">
        <v>126</v>
      </c>
      <c r="J41" s="29" t="s">
        <v>128</v>
      </c>
      <c r="K41" s="7" t="s">
        <v>13</v>
      </c>
      <c r="L41" s="7" t="s">
        <v>14</v>
      </c>
      <c r="M41" s="17" t="s">
        <v>26</v>
      </c>
      <c r="N41" s="7" t="s">
        <v>15</v>
      </c>
      <c r="O41" s="7">
        <v>532</v>
      </c>
      <c r="P41" s="53"/>
      <c r="Q41" s="54">
        <f t="shared" si="0"/>
        <v>0</v>
      </c>
    </row>
    <row r="42" spans="2:17" ht="28.5" x14ac:dyDescent="0.25">
      <c r="B42" s="7">
        <f t="shared" si="1"/>
        <v>34</v>
      </c>
      <c r="C42" s="7">
        <v>22</v>
      </c>
      <c r="D42" s="7" t="s">
        <v>23</v>
      </c>
      <c r="E42" s="7">
        <v>1</v>
      </c>
      <c r="F42" s="7" t="s">
        <v>72</v>
      </c>
      <c r="G42" s="16" t="s">
        <v>5</v>
      </c>
      <c r="H42" s="16" t="s">
        <v>73</v>
      </c>
      <c r="I42" s="29" t="s">
        <v>126</v>
      </c>
      <c r="J42" s="29" t="s">
        <v>128</v>
      </c>
      <c r="K42" s="7" t="s">
        <v>17</v>
      </c>
      <c r="L42" s="7" t="s">
        <v>18</v>
      </c>
      <c r="M42" s="17" t="s">
        <v>19</v>
      </c>
      <c r="N42" s="7" t="s">
        <v>20</v>
      </c>
      <c r="O42" s="7">
        <v>2</v>
      </c>
      <c r="P42" s="53"/>
      <c r="Q42" s="54">
        <f t="shared" si="0"/>
        <v>0</v>
      </c>
    </row>
    <row r="43" spans="2:17" ht="42.75" x14ac:dyDescent="0.25">
      <c r="B43" s="7">
        <f t="shared" si="1"/>
        <v>35</v>
      </c>
      <c r="C43" s="7">
        <v>22</v>
      </c>
      <c r="D43" s="7" t="s">
        <v>23</v>
      </c>
      <c r="E43" s="7">
        <v>1</v>
      </c>
      <c r="F43" s="7" t="s">
        <v>75</v>
      </c>
      <c r="G43" s="16" t="s">
        <v>5</v>
      </c>
      <c r="H43" s="16" t="s">
        <v>74</v>
      </c>
      <c r="I43" s="29" t="s">
        <v>126</v>
      </c>
      <c r="J43" s="29" t="s">
        <v>128</v>
      </c>
      <c r="K43" s="7" t="s">
        <v>13</v>
      </c>
      <c r="L43" s="7" t="s">
        <v>14</v>
      </c>
      <c r="M43" s="17" t="s">
        <v>26</v>
      </c>
      <c r="N43" s="7" t="s">
        <v>15</v>
      </c>
      <c r="O43" s="7">
        <v>980</v>
      </c>
      <c r="P43" s="53"/>
      <c r="Q43" s="54">
        <f t="shared" si="0"/>
        <v>0</v>
      </c>
    </row>
    <row r="44" spans="2:17" ht="42.75" x14ac:dyDescent="0.25">
      <c r="B44" s="7">
        <f t="shared" si="1"/>
        <v>36</v>
      </c>
      <c r="C44" s="7">
        <v>22</v>
      </c>
      <c r="D44" s="7" t="s">
        <v>23</v>
      </c>
      <c r="E44" s="7">
        <v>1</v>
      </c>
      <c r="F44" s="7" t="s">
        <v>75</v>
      </c>
      <c r="G44" s="16" t="s">
        <v>5</v>
      </c>
      <c r="H44" s="16" t="s">
        <v>74</v>
      </c>
      <c r="I44" s="29" t="s">
        <v>126</v>
      </c>
      <c r="J44" s="29" t="s">
        <v>128</v>
      </c>
      <c r="K44" s="7" t="s">
        <v>17</v>
      </c>
      <c r="L44" s="7" t="s">
        <v>18</v>
      </c>
      <c r="M44" s="17" t="s">
        <v>19</v>
      </c>
      <c r="N44" s="7" t="s">
        <v>20</v>
      </c>
      <c r="O44" s="7">
        <v>4</v>
      </c>
      <c r="P44" s="53"/>
      <c r="Q44" s="54">
        <f t="shared" si="0"/>
        <v>0</v>
      </c>
    </row>
    <row r="45" spans="2:17" ht="42.75" x14ac:dyDescent="0.25">
      <c r="B45" s="7">
        <f t="shared" si="1"/>
        <v>37</v>
      </c>
      <c r="C45" s="7">
        <v>23</v>
      </c>
      <c r="D45" s="7" t="s">
        <v>23</v>
      </c>
      <c r="E45" s="7">
        <v>3</v>
      </c>
      <c r="F45" s="7" t="s">
        <v>78</v>
      </c>
      <c r="G45" s="16" t="s">
        <v>77</v>
      </c>
      <c r="H45" s="16" t="s">
        <v>76</v>
      </c>
      <c r="I45" s="28" t="s">
        <v>7</v>
      </c>
      <c r="J45" s="28" t="s">
        <v>110</v>
      </c>
      <c r="K45" s="7" t="s">
        <v>13</v>
      </c>
      <c r="L45" s="7" t="s">
        <v>14</v>
      </c>
      <c r="M45" s="17" t="s">
        <v>26</v>
      </c>
      <c r="N45" s="7" t="s">
        <v>15</v>
      </c>
      <c r="O45" s="7">
        <v>760</v>
      </c>
      <c r="P45" s="53"/>
      <c r="Q45" s="54">
        <f t="shared" si="0"/>
        <v>0</v>
      </c>
    </row>
    <row r="46" spans="2:17" ht="28.5" x14ac:dyDescent="0.25">
      <c r="B46" s="7">
        <f t="shared" si="1"/>
        <v>38</v>
      </c>
      <c r="C46" s="7">
        <v>23</v>
      </c>
      <c r="D46" s="7" t="s">
        <v>23</v>
      </c>
      <c r="E46" s="7">
        <v>3</v>
      </c>
      <c r="F46" s="7" t="s">
        <v>78</v>
      </c>
      <c r="G46" s="16" t="s">
        <v>77</v>
      </c>
      <c r="H46" s="16" t="s">
        <v>76</v>
      </c>
      <c r="I46" s="28" t="s">
        <v>7</v>
      </c>
      <c r="J46" s="28" t="s">
        <v>110</v>
      </c>
      <c r="K46" s="7" t="s">
        <v>17</v>
      </c>
      <c r="L46" s="7" t="s">
        <v>18</v>
      </c>
      <c r="M46" s="17" t="s">
        <v>19</v>
      </c>
      <c r="N46" s="7" t="s">
        <v>20</v>
      </c>
      <c r="O46" s="7">
        <v>2</v>
      </c>
      <c r="P46" s="53"/>
      <c r="Q46" s="54">
        <f t="shared" si="0"/>
        <v>0</v>
      </c>
    </row>
    <row r="47" spans="2:17" ht="42.75" x14ac:dyDescent="0.25">
      <c r="B47" s="7">
        <f t="shared" si="1"/>
        <v>39</v>
      </c>
      <c r="C47" s="7">
        <v>24</v>
      </c>
      <c r="D47" s="7" t="s">
        <v>23</v>
      </c>
      <c r="E47" s="7">
        <v>2</v>
      </c>
      <c r="F47" s="7" t="s">
        <v>79</v>
      </c>
      <c r="G47" s="16" t="s">
        <v>77</v>
      </c>
      <c r="H47" s="16" t="s">
        <v>80</v>
      </c>
      <c r="I47" s="28" t="s">
        <v>114</v>
      </c>
      <c r="J47" s="28" t="s">
        <v>118</v>
      </c>
      <c r="K47" s="7" t="s">
        <v>13</v>
      </c>
      <c r="L47" s="7" t="s">
        <v>14</v>
      </c>
      <c r="M47" s="17" t="s">
        <v>26</v>
      </c>
      <c r="N47" s="7" t="s">
        <v>15</v>
      </c>
      <c r="O47" s="7">
        <v>792</v>
      </c>
      <c r="P47" s="53"/>
      <c r="Q47" s="54">
        <f t="shared" si="0"/>
        <v>0</v>
      </c>
    </row>
    <row r="48" spans="2:17" ht="28.5" x14ac:dyDescent="0.25">
      <c r="B48" s="7">
        <f t="shared" si="1"/>
        <v>40</v>
      </c>
      <c r="C48" s="7">
        <v>24</v>
      </c>
      <c r="D48" s="7" t="s">
        <v>23</v>
      </c>
      <c r="E48" s="7">
        <v>2</v>
      </c>
      <c r="F48" s="7" t="s">
        <v>79</v>
      </c>
      <c r="G48" s="16" t="s">
        <v>77</v>
      </c>
      <c r="H48" s="16" t="s">
        <v>80</v>
      </c>
      <c r="I48" s="28" t="s">
        <v>114</v>
      </c>
      <c r="J48" s="28" t="s">
        <v>118</v>
      </c>
      <c r="K48" s="7" t="s">
        <v>17</v>
      </c>
      <c r="L48" s="7" t="s">
        <v>18</v>
      </c>
      <c r="M48" s="15" t="s">
        <v>19</v>
      </c>
      <c r="N48" s="7" t="s">
        <v>20</v>
      </c>
      <c r="O48" s="7">
        <v>2</v>
      </c>
      <c r="P48" s="53"/>
      <c r="Q48" s="54">
        <f t="shared" si="0"/>
        <v>0</v>
      </c>
    </row>
    <row r="49" spans="2:17" ht="42.75" x14ac:dyDescent="0.25">
      <c r="B49" s="7">
        <f t="shared" si="1"/>
        <v>41</v>
      </c>
      <c r="C49" s="7">
        <v>25</v>
      </c>
      <c r="D49" s="7" t="s">
        <v>23</v>
      </c>
      <c r="E49" s="7">
        <v>2</v>
      </c>
      <c r="F49" s="7" t="s">
        <v>81</v>
      </c>
      <c r="G49" s="16" t="s">
        <v>77</v>
      </c>
      <c r="H49" s="16" t="s">
        <v>82</v>
      </c>
      <c r="I49" s="28" t="s">
        <v>121</v>
      </c>
      <c r="J49" s="28" t="s">
        <v>123</v>
      </c>
      <c r="K49" s="7" t="s">
        <v>13</v>
      </c>
      <c r="L49" s="7" t="s">
        <v>14</v>
      </c>
      <c r="M49" s="17" t="s">
        <v>26</v>
      </c>
      <c r="N49" s="7" t="s">
        <v>15</v>
      </c>
      <c r="O49" s="7">
        <v>748</v>
      </c>
      <c r="P49" s="53"/>
      <c r="Q49" s="54">
        <f t="shared" si="0"/>
        <v>0</v>
      </c>
    </row>
    <row r="50" spans="2:17" ht="28.5" x14ac:dyDescent="0.25">
      <c r="B50" s="7">
        <f t="shared" si="1"/>
        <v>42</v>
      </c>
      <c r="C50" s="7">
        <v>25</v>
      </c>
      <c r="D50" s="7" t="s">
        <v>23</v>
      </c>
      <c r="E50" s="7">
        <v>2</v>
      </c>
      <c r="F50" s="7" t="s">
        <v>81</v>
      </c>
      <c r="G50" s="16" t="s">
        <v>77</v>
      </c>
      <c r="H50" s="16" t="s">
        <v>82</v>
      </c>
      <c r="I50" s="28" t="s">
        <v>121</v>
      </c>
      <c r="J50" s="28" t="s">
        <v>123</v>
      </c>
      <c r="K50" s="7" t="s">
        <v>17</v>
      </c>
      <c r="L50" s="7" t="s">
        <v>18</v>
      </c>
      <c r="M50" s="17" t="s">
        <v>19</v>
      </c>
      <c r="N50" s="7" t="s">
        <v>20</v>
      </c>
      <c r="O50" s="7">
        <v>2</v>
      </c>
      <c r="P50" s="53"/>
      <c r="Q50" s="54">
        <f t="shared" si="0"/>
        <v>0</v>
      </c>
    </row>
    <row r="51" spans="2:17" ht="42.75" x14ac:dyDescent="0.25">
      <c r="B51" s="7">
        <f t="shared" si="1"/>
        <v>43</v>
      </c>
      <c r="C51" s="7">
        <v>26</v>
      </c>
      <c r="D51" s="7" t="s">
        <v>23</v>
      </c>
      <c r="E51" s="7">
        <v>2</v>
      </c>
      <c r="F51" s="7" t="s">
        <v>84</v>
      </c>
      <c r="G51" s="16" t="s">
        <v>77</v>
      </c>
      <c r="H51" s="16" t="s">
        <v>83</v>
      </c>
      <c r="I51" s="28" t="s">
        <v>124</v>
      </c>
      <c r="J51" s="28" t="s">
        <v>109</v>
      </c>
      <c r="K51" s="16" t="s">
        <v>13</v>
      </c>
      <c r="L51" s="16" t="s">
        <v>14</v>
      </c>
      <c r="M51" s="17" t="s">
        <v>26</v>
      </c>
      <c r="N51" s="16" t="s">
        <v>15</v>
      </c>
      <c r="O51" s="16">
        <v>420</v>
      </c>
      <c r="P51" s="53"/>
      <c r="Q51" s="54">
        <f t="shared" si="0"/>
        <v>0</v>
      </c>
    </row>
    <row r="52" spans="2:17" ht="28.5" x14ac:dyDescent="0.25">
      <c r="B52" s="7">
        <f t="shared" si="1"/>
        <v>44</v>
      </c>
      <c r="C52" s="7">
        <v>26</v>
      </c>
      <c r="D52" s="7" t="s">
        <v>23</v>
      </c>
      <c r="E52" s="7">
        <v>2</v>
      </c>
      <c r="F52" s="7" t="s">
        <v>84</v>
      </c>
      <c r="G52" s="16" t="s">
        <v>77</v>
      </c>
      <c r="H52" s="16" t="s">
        <v>83</v>
      </c>
      <c r="I52" s="28" t="s">
        <v>124</v>
      </c>
      <c r="J52" s="28" t="s">
        <v>109</v>
      </c>
      <c r="K52" s="16" t="s">
        <v>17</v>
      </c>
      <c r="L52" s="16" t="s">
        <v>18</v>
      </c>
      <c r="M52" s="17" t="s">
        <v>19</v>
      </c>
      <c r="N52" s="16" t="s">
        <v>20</v>
      </c>
      <c r="O52" s="16">
        <v>2</v>
      </c>
      <c r="P52" s="53"/>
      <c r="Q52" s="54">
        <f t="shared" si="0"/>
        <v>0</v>
      </c>
    </row>
    <row r="53" spans="2:17" ht="42.75" x14ac:dyDescent="0.25">
      <c r="B53" s="7">
        <f t="shared" si="1"/>
        <v>45</v>
      </c>
      <c r="C53" s="7">
        <v>27</v>
      </c>
      <c r="D53" s="7" t="s">
        <v>23</v>
      </c>
      <c r="E53" s="7">
        <v>2</v>
      </c>
      <c r="F53" s="7" t="s">
        <v>87</v>
      </c>
      <c r="G53" s="16" t="s">
        <v>77</v>
      </c>
      <c r="H53" s="16" t="s">
        <v>85</v>
      </c>
      <c r="I53" s="29" t="s">
        <v>121</v>
      </c>
      <c r="J53" s="28" t="s">
        <v>107</v>
      </c>
      <c r="K53" s="7" t="s">
        <v>13</v>
      </c>
      <c r="L53" s="7"/>
      <c r="M53" s="17" t="s">
        <v>86</v>
      </c>
      <c r="N53" s="7" t="s">
        <v>15</v>
      </c>
      <c r="O53" s="7">
        <v>704</v>
      </c>
      <c r="P53" s="53"/>
      <c r="Q53" s="54">
        <f t="shared" si="0"/>
        <v>0</v>
      </c>
    </row>
    <row r="54" spans="2:17" ht="28.5" x14ac:dyDescent="0.25">
      <c r="B54" s="7">
        <f t="shared" si="1"/>
        <v>46</v>
      </c>
      <c r="C54" s="7">
        <v>27</v>
      </c>
      <c r="D54" s="7" t="s">
        <v>23</v>
      </c>
      <c r="E54" s="7">
        <v>2</v>
      </c>
      <c r="F54" s="7" t="s">
        <v>87</v>
      </c>
      <c r="G54" s="16" t="s">
        <v>77</v>
      </c>
      <c r="H54" s="16" t="s">
        <v>85</v>
      </c>
      <c r="I54" s="29" t="s">
        <v>121</v>
      </c>
      <c r="J54" s="28" t="s">
        <v>107</v>
      </c>
      <c r="K54" s="7" t="s">
        <v>17</v>
      </c>
      <c r="L54" s="7" t="s">
        <v>18</v>
      </c>
      <c r="M54" s="17" t="s">
        <v>19</v>
      </c>
      <c r="N54" s="7" t="s">
        <v>20</v>
      </c>
      <c r="O54" s="7">
        <v>3</v>
      </c>
      <c r="P54" s="53"/>
      <c r="Q54" s="54">
        <f t="shared" si="0"/>
        <v>0</v>
      </c>
    </row>
    <row r="55" spans="2:17" ht="42" customHeight="1" x14ac:dyDescent="0.25">
      <c r="B55" s="7">
        <f t="shared" si="1"/>
        <v>47</v>
      </c>
      <c r="C55" s="7">
        <v>31</v>
      </c>
      <c r="D55" s="7" t="s">
        <v>23</v>
      </c>
      <c r="E55" s="7">
        <v>3</v>
      </c>
      <c r="F55" s="7" t="s">
        <v>92</v>
      </c>
      <c r="G55" s="16" t="s">
        <v>93</v>
      </c>
      <c r="H55" s="11"/>
      <c r="I55" s="43" t="s">
        <v>7</v>
      </c>
      <c r="J55" s="43" t="s">
        <v>134</v>
      </c>
      <c r="K55" s="7">
        <v>1</v>
      </c>
      <c r="L55" s="7" t="s">
        <v>88</v>
      </c>
      <c r="M55" s="17" t="s">
        <v>89</v>
      </c>
      <c r="N55" s="7" t="s">
        <v>90</v>
      </c>
      <c r="O55" s="7">
        <v>4.84</v>
      </c>
      <c r="P55" s="53"/>
      <c r="Q55" s="54">
        <f t="shared" si="0"/>
        <v>0</v>
      </c>
    </row>
    <row r="56" spans="2:17" ht="28.5" x14ac:dyDescent="0.25">
      <c r="B56" s="7">
        <f t="shared" si="1"/>
        <v>48</v>
      </c>
      <c r="C56" s="7">
        <v>31</v>
      </c>
      <c r="D56" s="7" t="s">
        <v>23</v>
      </c>
      <c r="E56" s="7">
        <v>3</v>
      </c>
      <c r="F56" s="7" t="s">
        <v>92</v>
      </c>
      <c r="G56" s="16" t="s">
        <v>93</v>
      </c>
      <c r="H56" s="11"/>
      <c r="I56" s="43" t="s">
        <v>7</v>
      </c>
      <c r="J56" s="43" t="s">
        <v>134</v>
      </c>
      <c r="K56" s="7">
        <v>3</v>
      </c>
      <c r="L56" s="7" t="s">
        <v>88</v>
      </c>
      <c r="M56" s="17" t="s">
        <v>91</v>
      </c>
      <c r="N56" s="7" t="s">
        <v>38</v>
      </c>
      <c r="O56" s="7">
        <v>39.299999999999997</v>
      </c>
      <c r="P56" s="53"/>
      <c r="Q56" s="54">
        <f t="shared" si="0"/>
        <v>0</v>
      </c>
    </row>
    <row r="57" spans="2:17" ht="42.75" x14ac:dyDescent="0.25">
      <c r="B57" s="7">
        <f t="shared" si="1"/>
        <v>49</v>
      </c>
      <c r="C57" s="7">
        <v>32</v>
      </c>
      <c r="D57" s="7" t="s">
        <v>94</v>
      </c>
      <c r="E57" s="7">
        <v>1</v>
      </c>
      <c r="F57" s="7" t="s">
        <v>25</v>
      </c>
      <c r="G57" s="16" t="s">
        <v>5</v>
      </c>
      <c r="H57" s="16" t="s">
        <v>96</v>
      </c>
      <c r="I57" s="29" t="s">
        <v>129</v>
      </c>
      <c r="J57" s="29" t="s">
        <v>130</v>
      </c>
      <c r="K57" s="7" t="s">
        <v>13</v>
      </c>
      <c r="L57" s="7" t="s">
        <v>14</v>
      </c>
      <c r="M57" s="17" t="s">
        <v>95</v>
      </c>
      <c r="N57" s="7" t="s">
        <v>15</v>
      </c>
      <c r="O57" s="7">
        <v>1152</v>
      </c>
      <c r="P57" s="53"/>
      <c r="Q57" s="54">
        <f t="shared" si="0"/>
        <v>0</v>
      </c>
    </row>
    <row r="58" spans="2:17" ht="28.5" x14ac:dyDescent="0.25">
      <c r="B58" s="7">
        <f t="shared" si="1"/>
        <v>50</v>
      </c>
      <c r="C58" s="7">
        <v>32</v>
      </c>
      <c r="D58" s="7" t="s">
        <v>94</v>
      </c>
      <c r="E58" s="7">
        <v>1</v>
      </c>
      <c r="F58" s="7" t="s">
        <v>25</v>
      </c>
      <c r="G58" s="16" t="s">
        <v>5</v>
      </c>
      <c r="H58" s="16" t="s">
        <v>96</v>
      </c>
      <c r="I58" s="29" t="s">
        <v>129</v>
      </c>
      <c r="J58" s="29" t="s">
        <v>130</v>
      </c>
      <c r="K58" s="7" t="s">
        <v>17</v>
      </c>
      <c r="L58" s="7" t="s">
        <v>18</v>
      </c>
      <c r="M58" s="17" t="s">
        <v>19</v>
      </c>
      <c r="N58" s="7" t="s">
        <v>20</v>
      </c>
      <c r="O58" s="7">
        <v>4</v>
      </c>
      <c r="P58" s="53"/>
      <c r="Q58" s="54">
        <f t="shared" si="0"/>
        <v>0</v>
      </c>
    </row>
    <row r="59" spans="2:17" ht="42.75" x14ac:dyDescent="0.25">
      <c r="B59" s="7">
        <f t="shared" si="1"/>
        <v>51</v>
      </c>
      <c r="C59" s="7">
        <v>33</v>
      </c>
      <c r="D59" s="7" t="s">
        <v>94</v>
      </c>
      <c r="E59" s="7">
        <v>1</v>
      </c>
      <c r="F59" s="7" t="s">
        <v>33</v>
      </c>
      <c r="G59" s="16" t="s">
        <v>77</v>
      </c>
      <c r="H59" s="16" t="s">
        <v>98</v>
      </c>
      <c r="I59" s="29" t="s">
        <v>129</v>
      </c>
      <c r="J59" s="29" t="s">
        <v>131</v>
      </c>
      <c r="K59" s="16">
        <v>20</v>
      </c>
      <c r="L59" s="16" t="s">
        <v>57</v>
      </c>
      <c r="M59" s="17" t="s">
        <v>97</v>
      </c>
      <c r="N59" s="16" t="s">
        <v>15</v>
      </c>
      <c r="O59" s="16">
        <v>1406</v>
      </c>
      <c r="P59" s="53"/>
      <c r="Q59" s="54">
        <f t="shared" si="0"/>
        <v>0</v>
      </c>
    </row>
    <row r="60" spans="2:17" ht="28.5" x14ac:dyDescent="0.25">
      <c r="B60" s="7">
        <f t="shared" si="1"/>
        <v>52</v>
      </c>
      <c r="C60" s="7">
        <v>33</v>
      </c>
      <c r="D60" s="7" t="s">
        <v>94</v>
      </c>
      <c r="E60" s="7">
        <v>1</v>
      </c>
      <c r="F60" s="7" t="s">
        <v>33</v>
      </c>
      <c r="G60" s="16" t="s">
        <v>77</v>
      </c>
      <c r="H60" s="16" t="s">
        <v>98</v>
      </c>
      <c r="I60" s="29" t="s">
        <v>129</v>
      </c>
      <c r="J60" s="29" t="s">
        <v>131</v>
      </c>
      <c r="K60" s="16">
        <v>21</v>
      </c>
      <c r="L60" s="16" t="s">
        <v>18</v>
      </c>
      <c r="M60" s="17" t="s">
        <v>19</v>
      </c>
      <c r="N60" s="16" t="s">
        <v>20</v>
      </c>
      <c r="O60" s="16">
        <v>2</v>
      </c>
      <c r="P60" s="53"/>
      <c r="Q60" s="54">
        <f t="shared" si="0"/>
        <v>0</v>
      </c>
    </row>
    <row r="61" spans="2:17" ht="28.5" x14ac:dyDescent="0.25">
      <c r="B61" s="7">
        <f t="shared" si="1"/>
        <v>53</v>
      </c>
      <c r="C61" s="7">
        <v>34</v>
      </c>
      <c r="D61" s="7" t="s">
        <v>94</v>
      </c>
      <c r="E61" s="7">
        <v>1</v>
      </c>
      <c r="F61" s="7" t="s">
        <v>45</v>
      </c>
      <c r="G61" s="16" t="s">
        <v>100</v>
      </c>
      <c r="H61" s="16" t="s">
        <v>101</v>
      </c>
      <c r="I61" s="29" t="s">
        <v>129</v>
      </c>
      <c r="J61" s="29" t="s">
        <v>132</v>
      </c>
      <c r="K61" s="7">
        <v>4</v>
      </c>
      <c r="L61" s="44" t="s">
        <v>57</v>
      </c>
      <c r="M61" s="17" t="s">
        <v>99</v>
      </c>
      <c r="N61" s="7" t="s">
        <v>15</v>
      </c>
      <c r="O61" s="7">
        <v>331.98</v>
      </c>
      <c r="P61" s="53"/>
      <c r="Q61" s="54">
        <f t="shared" si="0"/>
        <v>0</v>
      </c>
    </row>
    <row r="62" spans="2:17" ht="28.5" x14ac:dyDescent="0.25">
      <c r="B62" s="7">
        <f t="shared" si="1"/>
        <v>54</v>
      </c>
      <c r="C62" s="7">
        <v>35</v>
      </c>
      <c r="D62" s="7" t="s">
        <v>94</v>
      </c>
      <c r="E62" s="7">
        <v>1</v>
      </c>
      <c r="F62" s="7" t="s">
        <v>48</v>
      </c>
      <c r="G62" s="16" t="s">
        <v>100</v>
      </c>
      <c r="H62" s="16" t="s">
        <v>102</v>
      </c>
      <c r="I62" s="28" t="s">
        <v>129</v>
      </c>
      <c r="J62" s="28" t="s">
        <v>132</v>
      </c>
      <c r="K62" s="7">
        <v>4</v>
      </c>
      <c r="L62" s="44" t="s">
        <v>57</v>
      </c>
      <c r="M62" s="17" t="s">
        <v>99</v>
      </c>
      <c r="N62" s="7" t="s">
        <v>15</v>
      </c>
      <c r="O62" s="7">
        <v>668.04</v>
      </c>
      <c r="P62" s="53"/>
      <c r="Q62" s="54">
        <f t="shared" si="0"/>
        <v>0</v>
      </c>
    </row>
    <row r="63" spans="2:17" ht="15.75" thickBot="1" x14ac:dyDescent="0.3"/>
    <row r="64" spans="2:17" ht="16.5" thickTop="1" thickBot="1" x14ac:dyDescent="0.3">
      <c r="P64" s="50" t="s">
        <v>145</v>
      </c>
      <c r="Q64" s="55">
        <f>SUM(Q9:Q62)</f>
        <v>0</v>
      </c>
    </row>
    <row r="65" spans="3:17" ht="16.5" thickTop="1" thickBot="1" x14ac:dyDescent="0.3">
      <c r="P65" t="s">
        <v>144</v>
      </c>
    </row>
    <row r="66" spans="3:17" ht="16.5" thickTop="1" thickBot="1" x14ac:dyDescent="0.3">
      <c r="P66" t="s">
        <v>143</v>
      </c>
      <c r="Q66" s="55">
        <f>SUMIF(E9:$E$62,"1",Q9:$Q$62)</f>
        <v>0</v>
      </c>
    </row>
    <row r="67" spans="3:17" ht="16.5" thickTop="1" thickBot="1" x14ac:dyDescent="0.3">
      <c r="Q67" s="51"/>
    </row>
    <row r="68" spans="3:17" ht="16.5" thickTop="1" thickBot="1" x14ac:dyDescent="0.3">
      <c r="P68" t="s">
        <v>146</v>
      </c>
      <c r="Q68" s="55">
        <f>SUMIF(E11:$E$62,"2",Q11:$Q$62)</f>
        <v>0</v>
      </c>
    </row>
    <row r="69" spans="3:17" ht="16.5" thickTop="1" thickBot="1" x14ac:dyDescent="0.3">
      <c r="Q69" s="51"/>
    </row>
    <row r="70" spans="3:17" ht="16.5" thickTop="1" thickBot="1" x14ac:dyDescent="0.3">
      <c r="P70" t="s">
        <v>147</v>
      </c>
      <c r="Q70" s="55">
        <f>SUMIF(E13:$E$62,"3",Q13:$Q$62)</f>
        <v>0</v>
      </c>
    </row>
    <row r="71" spans="3:17" ht="15.75" thickTop="1" x14ac:dyDescent="0.25"/>
    <row r="72" spans="3:17" x14ac:dyDescent="0.25">
      <c r="C72" t="s">
        <v>139</v>
      </c>
      <c r="H72" t="s">
        <v>139</v>
      </c>
      <c r="M72" t="s">
        <v>139</v>
      </c>
    </row>
    <row r="74" spans="3:17" x14ac:dyDescent="0.25">
      <c r="C74" t="s">
        <v>140</v>
      </c>
      <c r="H74" t="s">
        <v>141</v>
      </c>
      <c r="M74" t="s">
        <v>142</v>
      </c>
    </row>
  </sheetData>
  <autoFilter ref="B8:O62" xr:uid="{F89EDD32-BDC9-4754-94E8-8AFA70B21472}"/>
  <phoneticPr fontId="11" type="noConversion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ZBIORCZE</vt:lpstr>
      <vt:lpstr>ZBIORCZE!Obszar_wydruku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Żygowski, Michał</dc:creator>
  <cp:lastModifiedBy>Żygowski, Michał</cp:lastModifiedBy>
  <cp:lastPrinted>2024-10-31T09:54:20Z</cp:lastPrinted>
  <dcterms:created xsi:type="dcterms:W3CDTF">2015-06-05T18:19:34Z</dcterms:created>
  <dcterms:modified xsi:type="dcterms:W3CDTF">2024-10-31T09:54:58Z</dcterms:modified>
</cp:coreProperties>
</file>