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updateLinks="never" codeName="ThisWorkbook" checkCompatibility="1"/>
  <mc:AlternateContent xmlns:mc="http://schemas.openxmlformats.org/markup-compatibility/2006">
    <mc:Choice Requires="x15">
      <x15ac:absPath xmlns:x15ac="http://schemas.microsoft.com/office/spreadsheetml/2010/11/ac" url="Z:\06_Podwykonawcy\Proc_wyboru\007. Ścianki szczelne\Robocze\"/>
    </mc:Choice>
  </mc:AlternateContent>
  <xr:revisionPtr revIDLastSave="0" documentId="13_ncr:1_{29D76D8A-0B18-4A2C-8086-D41F9BE89282}" xr6:coauthVersionLast="47" xr6:coauthVersionMax="47" xr10:uidLastSave="{00000000-0000-0000-0000-000000000000}"/>
  <bookViews>
    <workbookView xWindow="-108" yWindow="-108" windowWidth="23256" windowHeight="12456" tabRatio="884" activeTab="1" xr2:uid="{00000000-000D-0000-FFFF-FFFF00000000}"/>
  </bookViews>
  <sheets>
    <sheet name="Str tyt_01" sheetId="130" r:id="rId1"/>
    <sheet name="odcinek B " sheetId="131" r:id="rId2"/>
    <sheet name="odcinek C" sheetId="133" r:id="rId3"/>
  </sheet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1">'odcinek B '!$B$1:$I$257</definedName>
    <definedName name="_xlnm.Print_Area" localSheetId="2">'odcinek C'!$A$1:$I$13</definedName>
    <definedName name="_xlnm.Print_Area" localSheetId="0">'Str tyt_01'!$A$1:$K$23</definedName>
    <definedName name="_xlnm.Print_Area">#REF!</definedName>
    <definedName name="P" localSheetId="1">#REF!</definedName>
    <definedName name="P" localSheetId="2">#REF!</definedName>
    <definedName name="P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1">'odcinek B '!$3:$3</definedName>
    <definedName name="_xlnm.Print_Titles" localSheetId="2">'odcinek C'!$2:$3</definedName>
    <definedName name="_xlnm.Print_Titles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5" i="131" l="1"/>
  <c r="H255" i="131"/>
  <c r="H254" i="131"/>
  <c r="I254" i="131" s="1"/>
  <c r="I257" i="131" s="1"/>
  <c r="I5" i="133"/>
  <c r="I6" i="133"/>
  <c r="I10" i="133"/>
  <c r="I11" i="133"/>
  <c r="I13" i="133" s="1"/>
  <c r="H246" i="131"/>
  <c r="I246" i="131" s="1"/>
  <c r="H242" i="131"/>
  <c r="I242" i="131" s="1"/>
  <c r="H238" i="131"/>
  <c r="I238" i="131" s="1"/>
  <c r="H234" i="131"/>
  <c r="I234" i="131" s="1"/>
  <c r="H230" i="131"/>
  <c r="I230" i="131" s="1"/>
  <c r="H226" i="131"/>
  <c r="I226" i="131" s="1"/>
  <c r="H222" i="131"/>
  <c r="I222" i="131" s="1"/>
  <c r="H218" i="131"/>
  <c r="I218" i="131" s="1"/>
  <c r="H214" i="131"/>
  <c r="I214" i="131" s="1"/>
  <c r="H210" i="131"/>
  <c r="I210" i="131" s="1"/>
  <c r="H206" i="131"/>
  <c r="I206" i="131" s="1"/>
  <c r="H202" i="131"/>
  <c r="I202" i="131" s="1"/>
  <c r="H198" i="131"/>
  <c r="I198" i="131" s="1"/>
  <c r="I194" i="131"/>
  <c r="G35" i="131"/>
  <c r="G32" i="131"/>
  <c r="G19" i="131"/>
  <c r="G22" i="131"/>
  <c r="I10" i="131" l="1"/>
  <c r="I9" i="131"/>
  <c r="G117" i="131"/>
  <c r="I130" i="131"/>
  <c r="I129" i="131"/>
  <c r="I128" i="131"/>
  <c r="I123" i="131"/>
  <c r="I122" i="131"/>
  <c r="I89" i="131"/>
  <c r="I88" i="131"/>
  <c r="I87" i="131"/>
  <c r="I61" i="131"/>
  <c r="I62" i="131"/>
  <c r="I63" i="131"/>
  <c r="I47" i="131"/>
  <c r="I48" i="131"/>
  <c r="I50" i="131"/>
  <c r="I51" i="131"/>
  <c r="I52" i="131"/>
  <c r="I36" i="131"/>
  <c r="I37" i="131"/>
  <c r="I33" i="131"/>
  <c r="I34" i="131"/>
  <c r="I23" i="131"/>
  <c r="I24" i="131"/>
  <c r="I20" i="131"/>
  <c r="I21" i="131"/>
  <c r="I189" i="131" l="1"/>
  <c r="I188" i="131"/>
  <c r="I183" i="131" l="1"/>
  <c r="I181" i="131"/>
  <c r="I177" i="131" l="1"/>
  <c r="I173" i="131" l="1"/>
  <c r="I169" i="131" l="1"/>
  <c r="I168" i="131"/>
  <c r="I164" i="131" l="1"/>
  <c r="I163" i="131"/>
  <c r="I159" i="131" l="1"/>
  <c r="I158" i="131"/>
  <c r="I154" i="131" l="1"/>
  <c r="G153" i="131"/>
  <c r="I152" i="131"/>
  <c r="I151" i="131"/>
  <c r="I153" i="131" l="1"/>
  <c r="I147" i="131"/>
  <c r="I146" i="131"/>
  <c r="I142" i="131" l="1"/>
  <c r="I138" i="131" l="1"/>
  <c r="I134" i="131" l="1"/>
  <c r="I117" i="131" l="1"/>
  <c r="I116" i="131"/>
  <c r="I112" i="131" l="1"/>
  <c r="I111" i="131"/>
  <c r="I107" i="131" l="1"/>
  <c r="I103" i="131" l="1"/>
  <c r="I102" i="131"/>
  <c r="I98" i="131" l="1"/>
  <c r="I94" i="131" l="1"/>
  <c r="I93" i="131"/>
  <c r="I85" i="131" l="1"/>
  <c r="I81" i="131" l="1"/>
  <c r="I77" i="131"/>
  <c r="G73" i="131" l="1"/>
  <c r="G72" i="131"/>
  <c r="G68" i="131"/>
  <c r="I72" i="131" l="1"/>
  <c r="I73" i="131"/>
  <c r="I68" i="131"/>
  <c r="I64" i="131"/>
  <c r="G56" i="131"/>
  <c r="I42" i="131"/>
  <c r="I41" i="131"/>
  <c r="I56" i="131" l="1"/>
  <c r="I28" i="131"/>
  <c r="I15" i="131"/>
  <c r="I11" i="131" l="1"/>
  <c r="I5" i="131" l="1"/>
  <c r="I249" i="131" s="1"/>
  <c r="J22" i="130" l="1"/>
</calcChain>
</file>

<file path=xl/sharedStrings.xml><?xml version="1.0" encoding="utf-8"?>
<sst xmlns="http://schemas.openxmlformats.org/spreadsheetml/2006/main" count="886" uniqueCount="259">
  <si>
    <t>Lp.</t>
  </si>
  <si>
    <t>Ilość</t>
  </si>
  <si>
    <t>1.4.1</t>
  </si>
  <si>
    <t>1.5.1</t>
  </si>
  <si>
    <t>1.4</t>
  </si>
  <si>
    <t>1.5</t>
  </si>
  <si>
    <t>1.4.1.3</t>
  </si>
  <si>
    <t>1.4.1.4</t>
  </si>
  <si>
    <t>1.4.1.5</t>
  </si>
  <si>
    <t>1.5.1.1</t>
  </si>
  <si>
    <t>x</t>
  </si>
  <si>
    <r>
      <t>m</t>
    </r>
    <r>
      <rPr>
        <vertAlign val="superscript"/>
        <sz val="9"/>
        <rFont val="Arial"/>
        <family val="2"/>
        <charset val="238"/>
      </rPr>
      <t>2</t>
    </r>
  </si>
  <si>
    <t>1.5.2</t>
  </si>
  <si>
    <t>1.5.2.1</t>
  </si>
  <si>
    <t>1.5.2.2</t>
  </si>
  <si>
    <t>1.5.2.3</t>
  </si>
  <si>
    <t>1.5.3.2</t>
  </si>
  <si>
    <t>1.4.1.29</t>
  </si>
  <si>
    <t>Cena jedn.</t>
  </si>
  <si>
    <t>Wartość netto</t>
  </si>
  <si>
    <t xml:space="preserve"> </t>
  </si>
  <si>
    <t>poz.</t>
  </si>
  <si>
    <t>Nazwa
zadania</t>
  </si>
  <si>
    <t>Nazwa i opis</t>
  </si>
  <si>
    <t>J.m.</t>
  </si>
  <si>
    <t xml:space="preserve">Odcinek B – Roboty budowlane na linii kolejowej nr 201 odc. Somonino – Gdańsk Osowa realizowane w ramach projektu 
„Prace na alternatywnym ciągu transportowym Bydgoszcz – Trójmiasto”   </t>
  </si>
  <si>
    <t>Nr
STWiORB</t>
  </si>
  <si>
    <t>Projekt ten przyczynia się do zmniejszenia różnic społecznych i gospodarczych pomiędzy obywatelami Unii Europejskiej</t>
  </si>
  <si>
    <t>PKP POLSKIE LINIE KOLEJOWE S.A.</t>
  </si>
  <si>
    <t>ul. Targowa 74</t>
  </si>
  <si>
    <t>03-734 Warszawa</t>
  </si>
  <si>
    <t>Nazwa projektu:</t>
  </si>
  <si>
    <t>Nazwa zadania:</t>
  </si>
  <si>
    <t>Adres obiektu budowlanego:</t>
  </si>
  <si>
    <t>Odcinek:</t>
  </si>
  <si>
    <t>ODCINEK B</t>
  </si>
  <si>
    <t>Linia kolejowa 201 od km 163,250 do km 187,045</t>
  </si>
  <si>
    <t xml:space="preserve"> „Prace na alternatywnym ciągu transportowym Bydgoszcz – Trójmiasto”</t>
  </si>
  <si>
    <t>Tom/Część</t>
  </si>
  <si>
    <t>Tytuł opracowania:</t>
  </si>
  <si>
    <t>WARTOŚĆ KOSZTORYSOWA ROBÓT BEZ PODATKU VAT:</t>
  </si>
  <si>
    <t>SŁOWNIE:</t>
  </si>
  <si>
    <t>Zamawiający:</t>
  </si>
  <si>
    <t>PRZEDMIAR ROBÓT
Wiadukt kolejowy w km 163+471,24 (ist.163+556) LK201</t>
  </si>
  <si>
    <t>Kod ind.</t>
  </si>
  <si>
    <t>Nazwa 
oprac.</t>
  </si>
  <si>
    <t>Budowa, przebudowa i rozbudowa linii kolejowej nr 201 od km 163,250 do km 187,045 – ODCINEK B w ramach projektu „Prace na alternatywnym ciągu transportowym Bydgoszcz – Trójmiasto”</t>
  </si>
  <si>
    <t>Województwo pomorskie, powiaty: kartuski, m. Gdańsk, gminy: Somonino, Kartuzy - G, Żukowo - G, Żukowo - M, M. Gdańsk</t>
  </si>
  <si>
    <t>Linia kolejowa wraz z infrastrukturą towarzyszącą</t>
  </si>
  <si>
    <t>Nazwa obiektu budowlanego:</t>
  </si>
  <si>
    <t>PRZEDMIAR ROBÓT
Most kolejowy w km 163+574,70 (ist.163+652) LK201</t>
  </si>
  <si>
    <t>PRZEDMIAR ROBÓT
Wiadukt kolejowy w km 165+292,78 (ist.165+383) LK201</t>
  </si>
  <si>
    <t>PRZEDMIAR ROBÓT
Wiadukt kolejowy w km 168+747,75 (ist.168+849) LK201</t>
  </si>
  <si>
    <t>PRZEDMIAR ROBÓT
Wiadukt kolejowy w km 169+063,62 (ist.169+163) LK201</t>
  </si>
  <si>
    <t>PRZEDMIAR ROBÓT
Wiadukt kolejowy w km 175+319,85 (ist.175+424) LK201</t>
  </si>
  <si>
    <t>PRZEDMIAR ROBÓT
Wiadukt kolejowy w km 175+596,91 (ist.175+701) LK201</t>
  </si>
  <si>
    <t>PRZEDMIAR ROBÓT
Wiadukt kolejowy w km 175+960,05 (ist.176+059) LK201</t>
  </si>
  <si>
    <t>PRZEDMIAR ROBÓT
Most kolejowy w km 177+260,07 (ist.177+364) LK201</t>
  </si>
  <si>
    <t>Razem fundamentowanie:</t>
  </si>
  <si>
    <t>PRZEDMIAR ROBÓT
Wiadukt kolejowy w km 180+102,02 (ist.180+197) LK201</t>
  </si>
  <si>
    <t>PRZEDMIAR ROBÓT
Wiadukt kolejowy w km 180+924,40 (ist.181+028) LK201</t>
  </si>
  <si>
    <t>PRZEDMIAR ROBÓT
Most kolejowy w km 183+790,42 (ist.183+897) LK201</t>
  </si>
  <si>
    <t>PRZEDMIAR ROBÓT
Wiadukt kolejowy w km 184+134,70 (ist.184+243) LK201</t>
  </si>
  <si>
    <t xml:space="preserve">Odcinek C – Roboty budowlane na linii kolejowej nr 201 odc. Gdańsk Osowa - Gdynia Główna realizowane 
w ramach projektu „Prace na alternatywnym ciągu transportowym Bydgoszcz – Trójmiasto”
Odcinek C1 od km 187,045 do km 191,629   </t>
  </si>
  <si>
    <t>PRZEDMIAR ROBÓT
Wiadukt kolejowy w km 189+400,75 (ist.189+501) LK201</t>
  </si>
  <si>
    <t>m2</t>
  </si>
  <si>
    <t>SZACOWANA WARTOŚĆ ZAMÓWIENIA</t>
  </si>
  <si>
    <t>1.3.5.</t>
  </si>
  <si>
    <t>ST.06.11.31</t>
  </si>
  <si>
    <t>Ścianka szczelna stalowa</t>
  </si>
  <si>
    <t>1.3.5.1.</t>
  </si>
  <si>
    <t>1.3.5.2.</t>
  </si>
  <si>
    <t>PRZEDMIAR ROBÓT
Tymczasowy wiadukt drogowy WD-01 w km 190+483 LK201 (istn. km 190+588)</t>
  </si>
  <si>
    <t>21.30.02.</t>
  </si>
  <si>
    <t>- wbicie ścianki szczelnej stalowej na głębokość do 11,0 m - z pozostawieniem w gruncie i przycięciem; stal gat. S240GP, profil typu GU (16N, 20N, 22N, 27N)</t>
  </si>
  <si>
    <t>- wbicie ścianki szczelnej stalowej na głębokość powyżej 11,0 m wraz z rozporami (założono rozpory co 1mb ścianki) - z wyciągnięciem</t>
  </si>
  <si>
    <t>- wbicie ścianki szczelnej stalowej na głębokość do 6,0 m - z pozostawieniem w gruncie i przycięciem; stal gat. S240GP, profil typu GU (16N, 20N, 22N, 27N)</t>
  </si>
  <si>
    <t>- wbicie ścianki szczelnej stalowej na głębokość do 6,0 m wraz z rozporami (założono rozpory co 1mb ścianki) - z wyciągnięciem</t>
  </si>
  <si>
    <t>1.3.3.</t>
  </si>
  <si>
    <t>1.3.3.1.</t>
  </si>
  <si>
    <t>PRZEDMIAT ROBÓT
Most kolejowy w km 184+376,09 (ist.184+483) LK201</t>
  </si>
  <si>
    <t xml:space="preserve">PRZEDMIAR ROBÓT 
Ściana oporowa SO-10 od km 184+826 do km 185+360 
i od km 185+382 do km 184+454 </t>
  </si>
  <si>
    <t>1.3.3.2.</t>
  </si>
  <si>
    <t>PRZEDMIAR ROBÓT
Wiadukt kolejowy w km 185+371,64 (ist.185+478) LK201 - tor nr 1</t>
  </si>
  <si>
    <t>1.3.3.3.</t>
  </si>
  <si>
    <t>PRZEDMIAR ROBÓT 
Wiadukt kolejowy w km 185+827,60 toru nr 1 LK201</t>
  </si>
  <si>
    <t>PRZEDMIAR ROBÓT  
Ściana oporowa SO-12 od km 186+386 do km 186+446 
i od km 186+472 do km 186+617</t>
  </si>
  <si>
    <t>PRZEDMIAR ROBÓT 
Wiadukt kolejowy w km 186+458,95 (ist.186+556) LK201 - tor nr 1</t>
  </si>
  <si>
    <t>PRZEDMIAR ROBÓT 
Wiadukt drogowy w km 164+403,72 (ist.164+498) LK201</t>
  </si>
  <si>
    <t>1.3.4.</t>
  </si>
  <si>
    <t>1.3.4.1.</t>
  </si>
  <si>
    <t>PRZEDMIAR ROBÓT 
Wiadukt drogowy w km 176+508,20 (ist.176+594) LK201</t>
  </si>
  <si>
    <t>PRZEDMIAR ROBÓT 
Wiadukt drogowy w km 181+357,30 (ist.181+463) LK201</t>
  </si>
  <si>
    <t>PRZEDMIAR ROBÓT 
Wiadukt kolejowy w km 173+724,52 (ist.173+817) - roboty zabezpieczające</t>
  </si>
  <si>
    <t>1.3.2.</t>
  </si>
  <si>
    <t>1.3.2.1.</t>
  </si>
  <si>
    <t>PRZEDMIAR ROBÓT 
Wiadukt drogowy w km 178+013,80 (ist.178+108) LK201 - roboty zabezpieczające</t>
  </si>
  <si>
    <t>PRZEDMIAR ROBÓT
Wiadukt drogowy w km 181+999,20 (ist.182+090) LK201 - roboty zabezpieczające</t>
  </si>
  <si>
    <t>PRZEDMIAR ROBÓT 
Wiadukt drogowy w km 183+171,64 (ist.183+263) LK201 - roboty zabezpieczające</t>
  </si>
  <si>
    <t>-</t>
  </si>
  <si>
    <t>1.3.3.4.</t>
  </si>
  <si>
    <t>PRZEDMIAR ROBÓT
Ściana oporowa SO-1 od km 164+017 do km 164+748</t>
  </si>
  <si>
    <t>PRZEDMIAR ROBÓT
Ściana oporowa SO-3 od km 167+310 do km 167+810</t>
  </si>
  <si>
    <t>PRZEDMIAR ROBÓT 
Ściana oporowa SO-4 od km 168+955 do km 169+003</t>
  </si>
  <si>
    <t>PRZEDMIAR ROBÓT
Ściana oporowa SO-5a od km 173+000 do km 173+165</t>
  </si>
  <si>
    <t>PRZEDMIAR ROBÓT
Ściana oporowa SO-5b od km 173+798 do km 174+002</t>
  </si>
  <si>
    <t>PRZEDMIAR ROBÓT 
Ściana oporowa SO-6 od km 174+395 do km 174+419</t>
  </si>
  <si>
    <t>KOSZTORYS UPROSZCZONY 
Ściana oporowa SO-8.1 od km 178+028 do km 178+275</t>
  </si>
  <si>
    <t>1.1.1.</t>
  </si>
  <si>
    <t>1.1.1.1</t>
  </si>
  <si>
    <t>1.1.1.2.</t>
  </si>
  <si>
    <t>KOSZTORYS UPROSZCZONY 
Ściana oporowa SO-8.2 od km 178+275 do km 178+439</t>
  </si>
  <si>
    <t>PRZEDMIAR ROBÓT
Wiadukt kolejowy w km 171+852,37 (ist.171+953) LK201</t>
  </si>
  <si>
    <t>- wbicie ścianki szczelnej stalowej na głębokość do 11,0 m - z pozostawieniem w gruncie i przycięciem; stal gat. S355GP, profil typu GU (16N)</t>
  </si>
  <si>
    <t>- wbicie ścianki szczelnej stalowej na głębokość do 11,0 m wraz z rozporami (założono rozpory co 1mb ścianki) - z wyciągnięciem, profil typu GU (16N)</t>
  </si>
  <si>
    <t>1.1.1.1.</t>
  </si>
  <si>
    <t>- wbicie ścianki szczelnej stalowej na głębokość do 6,0 m - z pozostawieniem w gruncie i przycięciem; stal gat. S355GP, profil typu GU (16N)</t>
  </si>
  <si>
    <t>- profil typu GU 16N-600, stal S355 GP</t>
  </si>
  <si>
    <t>- profil typu GU 27N-600, stal S355 GP</t>
  </si>
  <si>
    <t>1.1.2.</t>
  </si>
  <si>
    <t>1.1.2.1.</t>
  </si>
  <si>
    <t>1.1.2.2.</t>
  </si>
  <si>
    <t>1.2.2.</t>
  </si>
  <si>
    <t>1.2.2.2.</t>
  </si>
  <si>
    <t>1.2.3.</t>
  </si>
  <si>
    <t>1.2.3.1.</t>
  </si>
  <si>
    <t>1.2.4.</t>
  </si>
  <si>
    <t>1.2.4.1.a</t>
  </si>
  <si>
    <t>1.2.4.1.b</t>
  </si>
  <si>
    <t>1.2.4.2.a</t>
  </si>
  <si>
    <t>1.2.4.2.b</t>
  </si>
  <si>
    <t>1.2.5.</t>
  </si>
  <si>
    <t>1.2.5.1.</t>
  </si>
  <si>
    <t>1.2.6.</t>
  </si>
  <si>
    <t>1.2.6.1.a</t>
  </si>
  <si>
    <t>1.2.6.1.b</t>
  </si>
  <si>
    <t>1.2.6.2.a</t>
  </si>
  <si>
    <t>1.2.6.2.b</t>
  </si>
  <si>
    <t>1.2.6.2.</t>
  </si>
  <si>
    <t>- wbicie ścianki szczelnej stalowej na głębokość do 6,0 m - z pozostawieniem w gruncie i przycięciem; stal gat. S240GP, profil typu GU (16N)</t>
  </si>
  <si>
    <t>- wbicie ścianki szczelnej stalowej na głębokość do 11,0 m - z pozostawieniem w gruncie i przycięciem; stal gat. S355GP, profil typu GU (16N) podwójny</t>
  </si>
  <si>
    <t>1.2.7.</t>
  </si>
  <si>
    <t>1.2.7.1.</t>
  </si>
  <si>
    <t>1.2.7.2.</t>
  </si>
  <si>
    <t>1.2.8.</t>
  </si>
  <si>
    <t>1.2.8.3.</t>
  </si>
  <si>
    <t>1.2.8.1.a</t>
  </si>
  <si>
    <t>1.2.8.1.b</t>
  </si>
  <si>
    <t>1.2.8.2.a</t>
  </si>
  <si>
    <t>1.2.8.2.b</t>
  </si>
  <si>
    <t>1.2.9.</t>
  </si>
  <si>
    <t>1.2.9.1.</t>
  </si>
  <si>
    <t>- wbicie ścianki szczelnej stalowej na głębokość do 11,0 m - z pozostawieniem w gruncie i przycięciem; stal gat. S355GP, profil typu GU (32N)</t>
  </si>
  <si>
    <t>- profil typu GU 32N-600, stal S355 GP</t>
  </si>
  <si>
    <t>1.2.10.</t>
  </si>
  <si>
    <t>1.2.10.1.a</t>
  </si>
  <si>
    <t>1.2.10.1.b</t>
  </si>
  <si>
    <t>1.2.10.1.c</t>
  </si>
  <si>
    <t>1.2.10.2.</t>
  </si>
  <si>
    <t>1.2.11.1.</t>
  </si>
  <si>
    <t>1.2.11.</t>
  </si>
  <si>
    <t>- wbicie ścianki szczelnej stalowej na głębokość do 11,0 m - z pozostawieniem w gruncie i przycięciem; stal gat. S355GP, profil typu GU (27N)</t>
  </si>
  <si>
    <t>1.2.12.</t>
  </si>
  <si>
    <t>1.2.12.1.</t>
  </si>
  <si>
    <t>1.2.12.2.</t>
  </si>
  <si>
    <t>- profil typu GU 22N-600, stal S355 GP</t>
  </si>
  <si>
    <t>1.2.13.</t>
  </si>
  <si>
    <t>1.2.13.1.</t>
  </si>
  <si>
    <t>1.2.14.</t>
  </si>
  <si>
    <t>1.2.14.1.</t>
  </si>
  <si>
    <t>1.2.15.</t>
  </si>
  <si>
    <t>1.2.15.1.</t>
  </si>
  <si>
    <t>1.2.15.2.a</t>
  </si>
  <si>
    <t>1.2.15.2.b</t>
  </si>
  <si>
    <t>1.2.15.2.c</t>
  </si>
  <si>
    <t>1.2.15.2.</t>
  </si>
  <si>
    <t>1.2.16.</t>
  </si>
  <si>
    <t>1.2.16.1.</t>
  </si>
  <si>
    <t>1.2.16.2.</t>
  </si>
  <si>
    <t>1.2.17.</t>
  </si>
  <si>
    <t>1.2.17.1.</t>
  </si>
  <si>
    <t>1.2.18.</t>
  </si>
  <si>
    <t>1.2.18.1.</t>
  </si>
  <si>
    <t>1.2.18.2.</t>
  </si>
  <si>
    <t>1.2.19.</t>
  </si>
  <si>
    <t>1.2.19.1.</t>
  </si>
  <si>
    <t>1.2.20.</t>
  </si>
  <si>
    <t>1.2.20.2.</t>
  </si>
  <si>
    <t>1.2.20.1.</t>
  </si>
  <si>
    <t>1.2.21.</t>
  </si>
  <si>
    <t>1.2.21.2.</t>
  </si>
  <si>
    <t>1.2.21.1.</t>
  </si>
  <si>
    <t>1.2.22.</t>
  </si>
  <si>
    <t>1.2.22.1.</t>
  </si>
  <si>
    <t>1.2.22.1.a</t>
  </si>
  <si>
    <t>1.2.22.1.b</t>
  </si>
  <si>
    <t>1.2.23.</t>
  </si>
  <si>
    <t>1.2.23.1.a</t>
  </si>
  <si>
    <t>1.2.23.1.b</t>
  </si>
  <si>
    <t>1.2.23.1.c</t>
  </si>
  <si>
    <t>- wbicie ścianki szczelnej stalowej na głębokość do 11,0 m - z pozostawieniem w gruncie i przycięciem; stal gat. S355GP, profil typu GU (16N, 32N)</t>
  </si>
  <si>
    <t>- wbicie ścianki szczelnej stalowej na głębokość do 11,0 m - z pozostawieniem w gruncie i przycięciem; stal gat. S355GP, profil typu GU (16N, 27N, 32N)</t>
  </si>
  <si>
    <t>- wbicie ścianki szczelnej stalowej na głębokość do 11,0 m - z pozostawieniem w gruncie i przycięciem; stal gat. S355GP, profil typu GU (20N)</t>
  </si>
  <si>
    <t>- wbicie ścianki szczelnej stalowej na głębokość do 11,0 m - z pozostawieniem w gruncie i przycięciem; stal gat. S355GP, profil typu GU (16N, 22N)</t>
  </si>
  <si>
    <t>- wbicie ścianki szczelnej stalowej na głębokość do 11,0 m - z pozostawieniem w gruncie i przycięciem; stal gat. S355GP, profil typu GU (20N) podwójny</t>
  </si>
  <si>
    <t>- wbicie ścianki szczelnej stalowej na głębokość do 11,0 m - z pozostawieniem w gruncie i przycięciem; stal gat. S240GP, profil typu GU (27N)</t>
  </si>
  <si>
    <t>- profil typu GU 16N-600, stal S240 GP</t>
  </si>
  <si>
    <t>- profil typu GU 27N-600, stal S240 GP</t>
  </si>
  <si>
    <t>- wbicie ścianki szczelnej stalowej na głębokość do 6,0 m - z pozostawieniem w gruncie i przycięciem; stal gat. S355GP, profil typu GU (23N)</t>
  </si>
  <si>
    <t>- wbicie ścianki szczelnej stalowej na głębokość do 11,0 m - z pozostawieniem w gruncie i przycięciem; stal gat. S355GP, profil typu GU (23N)</t>
  </si>
  <si>
    <t>- wbicie ścianki szczelnej stalowej na głębokość do 6,0 m - z pozostawieniem w gruncie i przycięciem; stal gat. S240GP, profil typu GU (22N)</t>
  </si>
  <si>
    <t>- wbicie ścianki szczelnej stalowej na głębokość do 11,0 m - z pozostawieniem w gruncie i przycięciem; stal gat. S240GP, profil typu GU (22N)</t>
  </si>
  <si>
    <t>1.2.2.1.a</t>
  </si>
  <si>
    <t>1.2.2.1.b</t>
  </si>
  <si>
    <t xml:space="preserve">- wbicie ścianki szczelnej stalowej na głębokość do 11,0 m wraz z rozporami (założono rozpory co 1mb ścianki) - z wyciągnięciem 
wraz z przygotowaniem projektu technologicznego obudowy wykopu
</t>
  </si>
  <si>
    <t>wbicie ścianki szczelnej stalowej na głębokość do 6,0 m - z pozostawieniem w gruncie i przycięciem; stal gat. S240GP, profil typu GU 16N</t>
  </si>
  <si>
    <t>- wbicie ścianki szczelnej stalowej na głębokość do 6,0 m wraz z rozporami (założono rozpory co 1mb ścianki) - z wyciągnięciem wraz z opracowaniem projektu technologicznego zabezpieczenia wykopu</t>
  </si>
  <si>
    <t>Ścianka szczelna stalowa z pozostawieniem</t>
  </si>
  <si>
    <t>Ścianka szczelna stalowa z pozostawieniem w gruncie</t>
  </si>
  <si>
    <t>- wbicie ścianki szczelnej stalowej na głębokość do 6,0 m wraz z rozporami (założono rozpory co 1mb ścianki) - z wyciągnięciem wraz z opracowaniem projektu technologicznego zabezpieczenia skarp wykopu</t>
  </si>
  <si>
    <t>- wbicie ścianki szczelnej stalowej na głębokość do 11,0 m - z pozostawieniem w gruncie i przycięciem; stal gat. S355GP, profil typu GU 16N wraz z opracowaniem projektu technologicznego zabezpieczenia wykopu</t>
  </si>
  <si>
    <t>- wbicie ścianki szczelnej stalowej na głębokość do 11,0 m - z pozostawieniem w gruncie i przycięciem</t>
  </si>
  <si>
    <t>wbicie ścianki szczelnej stalowej na głębokość do 6,0 m - z pozostawieniem w gruncie i przycięciem; stal gat. S240GP, profil typu GU  20N wraz z opracowanie projektu technologicznego</t>
  </si>
  <si>
    <t>- wbicie ścianki szczelnej stalowej na głębokość do 11,0 m - z pozostawieniem w gruncie i przycięciem; stal gat. S355GP, profil typu GU (16N) podwójny wraz z opracowanie projektu technologicznego</t>
  </si>
  <si>
    <t>1.2.2.1.</t>
  </si>
  <si>
    <t>Ścianka szczelna stalowado 8,0m  z pozostawieniem w gruncie</t>
  </si>
  <si>
    <t>- wbicie ścianki szczelnej stalowej na głębokość do 6,0 m - z pozostawieniem w gruncie i przycięciem; stal gat. S355GP, profil typu GU (22N, 27N)</t>
  </si>
  <si>
    <t>- wbicie ścianki szczelnej stalowej na głębokość do 11,0 m wraz z rozporami (założono rozpory co 1mb ścianki) - z wyciągnięciem</t>
  </si>
  <si>
    <t>ŁĄCZNIE:</t>
  </si>
  <si>
    <t>1.2.4.1.</t>
  </si>
  <si>
    <t>1.2.4.2.</t>
  </si>
  <si>
    <t>- wbicie ścianki szczelnej stalowej na głębokość do 6,0 m - z pozostawieniem w gruncie i przycięciem; stal gat. S355GP, profil typu GU (16N, 27N)</t>
  </si>
  <si>
    <t>- wbicie ścianki szczelnej stalowej na głębokość do 11,0 m - z pozostawieniem w gruncie i przycięciem; stal gat. S355GP, profil typu GU (16N, 27N)</t>
  </si>
  <si>
    <t>1.2.6.1.</t>
  </si>
  <si>
    <t>1.2.8.2.</t>
  </si>
  <si>
    <t>1.2.8.1.</t>
  </si>
  <si>
    <t>- wbicie ścianki szczelnej stalowej na głębokość do 8,0 m - z pozostawieniem w gruncie i przycięciem; stal gat. S355GP, profil typu GU (16N, 27N, 32N)</t>
  </si>
  <si>
    <t>1.2.10.1</t>
  </si>
  <si>
    <t>1.2.23.1.</t>
  </si>
  <si>
    <t xml:space="preserve">Część 7 – Obiekty inżynieryjne
WK w km 163+471,24 (ist.163+556); MK w km 163+574,70 (ist.163+652); WK w km 165+292,78 (ist.165+383); WK w km 168+747,75 (ist.168+849); WK w km 169+063,62 (ist.169+163); WK w km 171+852,37 (ist.171+953); WK w km 175+319,85 (ist.175+424); WK w km 175+596,91 (ist.175+701); WK w km 175+960,05 (ist.176+059); MK w km 177+260,07 (ist.177+364); WK w km 180+102,02 (ist.180+197); WK w km 180+924,40 (ist.181+028); MK w km 183+790,42 (ist.183+897); WK w km 184+134,70 (ist.184+243); MK w km 184+376,09 (ist.184+483) LK201 Ściana oporowa SO-10 od km 184+826 do km 185+360 i od km 185+382 do km 184+454; WK w km 185+371,64 (ist.185+478)- tor nr 1; WK w km 185+827,60 toru nr 1; Ściana oporowa SO-12 od km 186+386 do km 186+446  i od km 186+472 do km 186+617; WK w km 186+458,95 (ist.186+556)- tor nr 1; WD w km 164+403,72 (ist.164+498); WD w km 176+508,20 (ist.176+594); WD w km 181+357,30 (ist.181+463); WK w km 173+724,52 (ist.173+817) - roboty zabezpieczające; WK w km 178+013,80 (ist.178+108)-roboty zabezpieczające; WD w km 181+999,20 (ist.182+090)- roboty zabezpieczające; WD w km 183+171,64 (ist.183+263)- roboty zabezpieczające; Ściana oporowa SO-1 od km 164+017 do km 164+748; Ściana oporowa SO-3 od km 167+310 do km 167+810; Ściana oporowa SO-4 od km 168+955 do km 169+003; Ściana oporowa SO-5a od km 173+000 do km 173+165; Ściana oporowa SO-5b od km 173+798 do km 174+002; Ściana oporowa SO-6 od km 174+395 do km 174+419; Ściana oporowa SO-8.1 od km 178+028 do km 178+275; Ściana oporowa SO-8.2 od km 178+275 do km 178+439; WK w km 189+400,75 (ist.189+501); Tymczasowy WK WD-01 w km 190+483 (istn. km 190+588)
</t>
  </si>
  <si>
    <r>
      <t xml:space="preserve">PRZEDMIAR ROBÓT 
Wiadukt kolejowy w km </t>
    </r>
    <r>
      <rPr>
        <b/>
        <sz val="11"/>
        <color rgb="FFFF0000"/>
        <rFont val="Arial"/>
        <family val="2"/>
        <charset val="238"/>
      </rPr>
      <t>185+827,60</t>
    </r>
    <r>
      <rPr>
        <b/>
        <sz val="11"/>
        <color indexed="8"/>
        <rFont val="Arial"/>
        <family val="2"/>
        <charset val="238"/>
      </rPr>
      <t xml:space="preserve"> toru nr 1 LK201</t>
    </r>
  </si>
  <si>
    <t>ST.06.00.01.</t>
  </si>
  <si>
    <t>Tymczasowe konstrukcje zabezpieczające tory</t>
  </si>
  <si>
    <t>Razem roboty przygotowawcze:</t>
  </si>
  <si>
    <t>PRZEDMIAR ROBÓT 
Wiadukt kolejowy w km 186+458,95 (ist.186+556) LK201 - tor nr 1a i nr 2</t>
  </si>
  <si>
    <t>PRZEDMIAR ROBÓT 
Wiadukt drogowy w km 184+731,35 (ist.184+835) LK201</t>
  </si>
  <si>
    <t>PRZEDMIAR ROBÓT
Wiadukt drogowy  WD w km ist.165+998 LK201 - rozbiórka</t>
  </si>
  <si>
    <t>PRZEDMIAR ROBÓTPRZEDMIAR ROBÓT
Wiadukt drogowy w km 170+278 LK201 - rozbiórka</t>
  </si>
  <si>
    <t>PRZEDMIAR ROBÓT
Wiadukt drogowy w km ist.174+181 LK201 - rozbiórka</t>
  </si>
  <si>
    <t>PRZEDMIAR ROBÓT 
Ściana oporowa SO-7 od km 177+440 do km 178+000</t>
  </si>
  <si>
    <t>Wykonanie ścianek szczelnych wraz z wykonaniem projektu technologicznego zabezpieczenia toru
ścianka GU16N ( rekomendowana- możliwa do zastosowania inna)</t>
  </si>
  <si>
    <t>BUDOWA ŁĄCZNICY LINII KOLEJOWEJ NR 201 I LINII KOLEJOWEJ NR 229 
W OBRĘBIE POSTERUNKU ODGAŁĘŹNEGO GLINCZ</t>
  </si>
  <si>
    <r>
      <t>Odcinek B</t>
    </r>
    <r>
      <rPr>
        <b/>
        <sz val="10"/>
        <color indexed="8"/>
        <rFont val="Arial"/>
        <family val="2"/>
        <charset val="238"/>
      </rPr>
      <t xml:space="preserve">  Roboty budowlane na linii kolejowej nr 201 odc. Somonino - Gdańsk Osowa realizowane w ramach projektu "Prace na alternatywnym ciągu transportowym Bydgoszcz - Trójmiasto" wraz z elektryfikacją LK 229</t>
    </r>
  </si>
  <si>
    <t>Wbijanie ścianek szczelnych stalowych z grodzic G-U16-400 wibromłotem HVB; głębokość wbicia do 6 m, grunt kat. III na jednym placu budowy (głębokość wbicia od 4,5 do 6,5 m) wraz z ich pogrążeniem</t>
  </si>
  <si>
    <t>SST-01</t>
  </si>
  <si>
    <t>1.1.2</t>
  </si>
  <si>
    <t xml:space="preserve"> 1.1</t>
  </si>
  <si>
    <t>Uszczelnienie zamków grodzic poprzez ich spawanie</t>
  </si>
  <si>
    <t>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</si>
</sst>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164" formatCode="d.00.00.00\."/>
    <numFmt numFmtId="165" formatCode="00\.00\.00\."/>
    <numFmt numFmtId="166" formatCode="&quot;3.&quot;General"/>
    <numFmt numFmtId="167" formatCode="&quot;1.&quot;General"/>
  </numFmts>
  <fonts count="63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Pl Courier New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 CE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1"/>
      <color theme="1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0"/>
      <color indexed="64"/>
      <name val="Arial"/>
      <family val="2"/>
      <charset val="238"/>
    </font>
    <font>
      <b/>
      <sz val="9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indexed="64"/>
      <name val="Arial"/>
      <family val="2"/>
    </font>
    <font>
      <sz val="10"/>
      <color indexed="8"/>
      <name val="Microsoft Sans Serif"/>
      <family val="2"/>
      <charset val="238"/>
    </font>
    <font>
      <sz val="9"/>
      <color indexed="64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9"/>
      <color indexed="8"/>
      <name val="Microsoft Sans Serif"/>
      <family val="2"/>
      <charset val="238"/>
    </font>
    <font>
      <sz val="9"/>
      <color rgb="FFFFFF00"/>
      <name val="Arial"/>
      <family val="2"/>
      <charset val="238"/>
    </font>
    <font>
      <b/>
      <sz val="9"/>
      <color rgb="FFFFFF00"/>
      <name val="Arial"/>
      <family val="2"/>
      <charset val="238"/>
    </font>
    <font>
      <sz val="9"/>
      <name val="Microsoft Sans Serif"/>
      <family val="2"/>
      <charset val="238"/>
    </font>
    <font>
      <b/>
      <sz val="11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theme="0" tint="-0.249977111117893"/>
        <bgColor indexed="55"/>
      </patternFill>
    </fill>
    <fill>
      <patternFill patternType="solid">
        <fgColor theme="0" tint="-0.249977111117893"/>
        <bgColor indexed="23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rgb="FF969696"/>
      </patternFill>
    </fill>
    <fill>
      <patternFill patternType="solid">
        <fgColor rgb="FFFF0000"/>
        <bgColor indexed="64"/>
      </patternFill>
    </fill>
    <fill>
      <patternFill patternType="solid">
        <fgColor rgb="FFBFBFBF"/>
        <bgColor indexed="55"/>
      </patternFill>
    </fill>
    <fill>
      <patternFill patternType="solid">
        <fgColor rgb="FFBFBFBF"/>
        <bgColor indexed="64"/>
      </patternFill>
    </fill>
    <fill>
      <patternFill patternType="solid">
        <fgColor rgb="FFBFBFBF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</borders>
  <cellStyleXfs count="60">
    <xf numFmtId="0" fontId="0" fillId="0" borderId="0"/>
    <xf numFmtId="0" fontId="17" fillId="0" borderId="0"/>
    <xf numFmtId="0" fontId="18" fillId="0" borderId="0"/>
    <xf numFmtId="0" fontId="19" fillId="0" borderId="0" applyNumberFormat="0" applyFont="0" applyFill="0" applyBorder="0" applyAlignment="0" applyProtection="0"/>
    <xf numFmtId="0" fontId="17" fillId="0" borderId="0"/>
    <xf numFmtId="0" fontId="1" fillId="0" borderId="0"/>
    <xf numFmtId="0" fontId="12" fillId="0" borderId="0"/>
    <xf numFmtId="0" fontId="20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14" fillId="0" borderId="0"/>
    <xf numFmtId="0" fontId="9" fillId="0" borderId="0"/>
    <xf numFmtId="0" fontId="9" fillId="0" borderId="0"/>
    <xf numFmtId="0" fontId="1" fillId="0" borderId="0" applyNumberFormat="0" applyFill="0" applyBorder="0" applyAlignment="0" applyProtection="0"/>
    <xf numFmtId="0" fontId="16" fillId="0" borderId="0"/>
    <xf numFmtId="0" fontId="9" fillId="0" borderId="0"/>
    <xf numFmtId="0" fontId="20" fillId="0" borderId="0"/>
    <xf numFmtId="0" fontId="20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1" applyNumberFormat="0" applyFont="0" applyFill="0" applyBorder="0" applyProtection="0">
      <alignment vertical="top" wrapText="1"/>
    </xf>
    <xf numFmtId="9" fontId="16" fillId="0" borderId="0" applyFill="0" applyBorder="0" applyAlignment="0" applyProtection="0"/>
    <xf numFmtId="0" fontId="17" fillId="0" borderId="0"/>
    <xf numFmtId="0" fontId="12" fillId="2" borderId="2" applyNumberFormat="0" applyFont="0" applyAlignment="0" applyProtection="0"/>
    <xf numFmtId="0" fontId="9" fillId="2" borderId="2" applyNumberFormat="0" applyFont="0" applyAlignment="0" applyProtection="0"/>
    <xf numFmtId="0" fontId="9" fillId="2" borderId="2" applyNumberFormat="0" applyFont="0" applyAlignment="0" applyProtection="0"/>
    <xf numFmtId="0" fontId="1" fillId="0" borderId="0"/>
    <xf numFmtId="0" fontId="29" fillId="0" borderId="0"/>
    <xf numFmtId="0" fontId="9" fillId="0" borderId="0"/>
    <xf numFmtId="0" fontId="29" fillId="0" borderId="0"/>
  </cellStyleXfs>
  <cellXfs count="523">
    <xf numFmtId="0" fontId="0" fillId="0" borderId="0" xfId="0"/>
    <xf numFmtId="49" fontId="3" fillId="3" borderId="3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22" fillId="4" borderId="3" xfId="0" applyNumberFormat="1" applyFont="1" applyFill="1" applyBorder="1" applyAlignment="1">
      <alignment vertical="center" wrapText="1"/>
    </xf>
    <xf numFmtId="0" fontId="2" fillId="0" borderId="0" xfId="0" applyFont="1"/>
    <xf numFmtId="49" fontId="24" fillId="4" borderId="3" xfId="0" applyNumberFormat="1" applyFont="1" applyFill="1" applyBorder="1" applyAlignment="1">
      <alignment vertical="center" wrapText="1"/>
    </xf>
    <xf numFmtId="49" fontId="3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 wrapText="1"/>
    </xf>
    <xf numFmtId="2" fontId="24" fillId="6" borderId="3" xfId="0" applyNumberFormat="1" applyFont="1" applyFill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0" fontId="11" fillId="0" borderId="3" xfId="48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1" fillId="0" borderId="8" xfId="56" applyBorder="1"/>
    <xf numFmtId="0" fontId="1" fillId="0" borderId="0" xfId="56"/>
    <xf numFmtId="0" fontId="1" fillId="0" borderId="4" xfId="56" applyBorder="1"/>
    <xf numFmtId="0" fontId="1" fillId="0" borderId="4" xfId="56" applyBorder="1" applyAlignment="1">
      <alignment horizontal="center"/>
    </xf>
    <xf numFmtId="0" fontId="36" fillId="0" borderId="13" xfId="56" applyFont="1" applyBorder="1" applyAlignment="1">
      <alignment vertical="top" wrapText="1" readingOrder="1"/>
    </xf>
    <xf numFmtId="0" fontId="0" fillId="0" borderId="0" xfId="56" applyFont="1"/>
    <xf numFmtId="49" fontId="5" fillId="0" borderId="3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right" wrapText="1"/>
    </xf>
    <xf numFmtId="4" fontId="5" fillId="0" borderId="3" xfId="15" applyNumberFormat="1" applyFont="1" applyFill="1" applyBorder="1" applyAlignment="1" applyProtection="1">
      <alignment horizontal="center" vertical="center"/>
    </xf>
    <xf numFmtId="0" fontId="2" fillId="7" borderId="0" xfId="0" applyFont="1" applyFill="1"/>
    <xf numFmtId="0" fontId="40" fillId="8" borderId="3" xfId="0" applyFont="1" applyFill="1" applyBorder="1" applyAlignment="1">
      <alignment horizontal="center" vertical="center"/>
    </xf>
    <xf numFmtId="0" fontId="40" fillId="8" borderId="13" xfId="0" applyFont="1" applyFill="1" applyBorder="1" applyAlignment="1">
      <alignment horizontal="center" vertical="center"/>
    </xf>
    <xf numFmtId="4" fontId="11" fillId="0" borderId="3" xfId="47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" fontId="10" fillId="0" borderId="3" xfId="0" applyNumberFormat="1" applyFont="1" applyBorder="1" applyAlignment="1">
      <alignment horizontal="right" vertical="center" wrapText="1"/>
    </xf>
    <xf numFmtId="4" fontId="11" fillId="0" borderId="13" xfId="46" applyNumberFormat="1" applyFont="1" applyBorder="1" applyAlignment="1">
      <alignment horizontal="center" vertical="center"/>
    </xf>
    <xf numFmtId="4" fontId="4" fillId="0" borderId="0" xfId="15" applyNumberFormat="1" applyFont="1" applyFill="1" applyBorder="1" applyAlignment="1" applyProtection="1">
      <alignment horizontal="center" vertical="center"/>
    </xf>
    <xf numFmtId="8" fontId="1" fillId="0" borderId="0" xfId="56" applyNumberFormat="1"/>
    <xf numFmtId="0" fontId="4" fillId="0" borderId="15" xfId="0" applyFont="1" applyBorder="1" applyAlignment="1">
      <alignment vertical="center" wrapText="1"/>
    </xf>
    <xf numFmtId="49" fontId="24" fillId="4" borderId="10" xfId="0" applyNumberFormat="1" applyFont="1" applyFill="1" applyBorder="1" applyAlignment="1">
      <alignment vertical="center" wrapText="1"/>
    </xf>
    <xf numFmtId="49" fontId="22" fillId="4" borderId="10" xfId="0" applyNumberFormat="1" applyFont="1" applyFill="1" applyBorder="1" applyAlignment="1">
      <alignment vertical="center" wrapText="1"/>
    </xf>
    <xf numFmtId="49" fontId="24" fillId="7" borderId="10" xfId="0" applyNumberFormat="1" applyFont="1" applyFill="1" applyBorder="1" applyAlignment="1">
      <alignment vertical="center" wrapText="1"/>
    </xf>
    <xf numFmtId="49" fontId="24" fillId="0" borderId="10" xfId="0" applyNumberFormat="1" applyFont="1" applyBorder="1" applyAlignment="1">
      <alignment vertical="center" wrapText="1"/>
    </xf>
    <xf numFmtId="2" fontId="22" fillId="0" borderId="0" xfId="0" applyNumberFormat="1" applyFont="1" applyAlignment="1">
      <alignment vertical="center" wrapText="1"/>
    </xf>
    <xf numFmtId="164" fontId="10" fillId="0" borderId="0" xfId="49" applyNumberFormat="1" applyFont="1" applyAlignment="1">
      <alignment horizontal="center" vertical="center"/>
    </xf>
    <xf numFmtId="0" fontId="5" fillId="0" borderId="0" xfId="15" applyNumberFormat="1" applyFont="1" applyFill="1" applyBorder="1" applyAlignment="1" applyProtection="1">
      <alignment vertical="center"/>
    </xf>
    <xf numFmtId="0" fontId="7" fillId="0" borderId="0" xfId="15" applyNumberFormat="1" applyFont="1" applyFill="1" applyBorder="1" applyAlignment="1" applyProtection="1">
      <alignment horizontal="center" vertical="center"/>
    </xf>
    <xf numFmtId="4" fontId="5" fillId="0" borderId="0" xfId="15" applyNumberFormat="1" applyFont="1" applyFill="1" applyBorder="1" applyAlignment="1">
      <alignment vertical="center"/>
    </xf>
    <xf numFmtId="4" fontId="7" fillId="0" borderId="0" xfId="15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15" applyNumberFormat="1" applyFont="1" applyFill="1" applyBorder="1" applyAlignment="1" applyProtection="1">
      <alignment vertical="center" wrapText="1"/>
    </xf>
    <xf numFmtId="4" fontId="10" fillId="0" borderId="0" xfId="15" applyNumberFormat="1" applyFont="1" applyFill="1" applyBorder="1" applyAlignment="1">
      <alignment vertical="center" wrapText="1"/>
    </xf>
    <xf numFmtId="4" fontId="10" fillId="0" borderId="0" xfId="15" applyNumberFormat="1" applyFont="1" applyFill="1" applyBorder="1" applyAlignment="1" applyProtection="1">
      <alignment vertical="center" wrapText="1"/>
    </xf>
    <xf numFmtId="0" fontId="11" fillId="0" borderId="0" xfId="46" applyFont="1" applyAlignment="1">
      <alignment horizontal="center" vertical="center" wrapText="1"/>
    </xf>
    <xf numFmtId="0" fontId="11" fillId="0" borderId="0" xfId="46" applyFont="1" applyAlignment="1">
      <alignment vertical="center" wrapText="1"/>
    </xf>
    <xf numFmtId="3" fontId="11" fillId="0" borderId="0" xfId="46" applyNumberFormat="1" applyFont="1" applyAlignment="1">
      <alignment horizontal="center" vertical="center" wrapText="1"/>
    </xf>
    <xf numFmtId="4" fontId="11" fillId="0" borderId="0" xfId="46" applyNumberFormat="1" applyFont="1" applyAlignment="1">
      <alignment horizontal="center" vertical="center" wrapText="1"/>
    </xf>
    <xf numFmtId="4" fontId="11" fillId="0" borderId="0" xfId="47" applyNumberFormat="1" applyFont="1" applyAlignment="1">
      <alignment horizontal="center" vertical="center"/>
    </xf>
    <xf numFmtId="49" fontId="24" fillId="0" borderId="0" xfId="0" applyNumberFormat="1" applyFont="1" applyAlignment="1">
      <alignment vertical="center" wrapText="1"/>
    </xf>
    <xf numFmtId="0" fontId="11" fillId="0" borderId="0" xfId="46" quotePrefix="1" applyFont="1" applyAlignment="1">
      <alignment vertical="center" wrapText="1"/>
    </xf>
    <xf numFmtId="4" fontId="11" fillId="0" borderId="0" xfId="15" applyNumberFormat="1" applyFont="1" applyFill="1" applyBorder="1" applyAlignment="1" applyProtection="1">
      <alignment vertical="center"/>
    </xf>
    <xf numFmtId="4" fontId="44" fillId="0" borderId="0" xfId="0" applyNumberFormat="1" applyFont="1" applyAlignment="1">
      <alignment horizontal="center" vertical="center" wrapText="1"/>
    </xf>
    <xf numFmtId="4" fontId="45" fillId="0" borderId="0" xfId="0" applyNumberFormat="1" applyFont="1" applyAlignment="1">
      <alignment vertical="center" wrapText="1"/>
    </xf>
    <xf numFmtId="0" fontId="11" fillId="0" borderId="0" xfId="46" applyFont="1" applyAlignment="1">
      <alignment horizontal="left" vertical="center" wrapText="1"/>
    </xf>
    <xf numFmtId="0" fontId="23" fillId="0" borderId="0" xfId="0" applyFont="1" applyAlignment="1">
      <alignment vertical="center"/>
    </xf>
    <xf numFmtId="0" fontId="11" fillId="0" borderId="0" xfId="46" quotePrefix="1" applyFont="1" applyAlignment="1">
      <alignment horizontal="left" vertical="center" wrapText="1"/>
    </xf>
    <xf numFmtId="2" fontId="2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48" applyFont="1" applyAlignment="1">
      <alignment horizontal="center" vertical="center" wrapText="1"/>
    </xf>
    <xf numFmtId="1" fontId="10" fillId="0" borderId="0" xfId="46" applyNumberFormat="1" applyFont="1" applyAlignment="1">
      <alignment horizontal="right" vertical="center"/>
    </xf>
    <xf numFmtId="1" fontId="11" fillId="0" borderId="0" xfId="46" applyNumberFormat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15" fillId="0" borderId="0" xfId="0" applyFont="1" applyAlignment="1">
      <alignment wrapText="1"/>
    </xf>
    <xf numFmtId="3" fontId="10" fillId="0" borderId="0" xfId="0" applyNumberFormat="1" applyFont="1" applyAlignment="1">
      <alignment wrapText="1"/>
    </xf>
    <xf numFmtId="4" fontId="2" fillId="0" borderId="0" xfId="15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Alignment="1">
      <alignment vertical="center" wrapText="1"/>
    </xf>
    <xf numFmtId="49" fontId="49" fillId="0" borderId="0" xfId="0" applyNumberFormat="1" applyFont="1" applyAlignment="1">
      <alignment horizontal="center" vertical="center"/>
    </xf>
    <xf numFmtId="49" fontId="50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1" fillId="0" borderId="0" xfId="0" applyFont="1" applyAlignment="1">
      <alignment horizontal="center" vertical="center" wrapText="1"/>
    </xf>
    <xf numFmtId="0" fontId="52" fillId="0" borderId="0" xfId="59" applyFont="1" applyAlignment="1">
      <alignment horizontal="right" vertical="center" wrapText="1"/>
    </xf>
    <xf numFmtId="0" fontId="11" fillId="0" borderId="0" xfId="59" applyFont="1" applyAlignment="1">
      <alignment horizontal="center" vertical="center"/>
    </xf>
    <xf numFmtId="4" fontId="11" fillId="0" borderId="0" xfId="59" applyNumberFormat="1" applyFont="1" applyAlignment="1">
      <alignment horizontal="center" vertical="center"/>
    </xf>
    <xf numFmtId="49" fontId="42" fillId="0" borderId="0" xfId="0" applyNumberFormat="1" applyFont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42" fillId="0" borderId="0" xfId="0" applyFont="1" applyAlignment="1">
      <alignment vertical="center" wrapText="1"/>
    </xf>
    <xf numFmtId="0" fontId="54" fillId="0" borderId="0" xfId="59" applyFont="1" applyAlignment="1">
      <alignment horizontal="right" vertical="center" wrapText="1"/>
    </xf>
    <xf numFmtId="0" fontId="42" fillId="0" borderId="0" xfId="59" applyFont="1" applyAlignment="1">
      <alignment horizontal="center" vertical="center"/>
    </xf>
    <xf numFmtId="4" fontId="42" fillId="0" borderId="0" xfId="59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52" fillId="0" borderId="0" xfId="59" applyFont="1" applyAlignment="1">
      <alignment horizontal="right" vertical="top" wrapText="1"/>
    </xf>
    <xf numFmtId="0" fontId="0" fillId="0" borderId="0" xfId="0" applyAlignment="1">
      <alignment horizontal="center"/>
    </xf>
    <xf numFmtId="0" fontId="5" fillId="0" borderId="0" xfId="0" applyFont="1"/>
    <xf numFmtId="4" fontId="0" fillId="0" borderId="0" xfId="0" applyNumberFormat="1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26" fillId="0" borderId="0" xfId="0" applyNumberFormat="1" applyFont="1" applyAlignment="1">
      <alignment horizontal="center" vertical="center"/>
    </xf>
    <xf numFmtId="1" fontId="5" fillId="0" borderId="0" xfId="15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2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1" fontId="2" fillId="0" borderId="0" xfId="0" quotePrefix="1" applyNumberFormat="1" applyFont="1" applyAlignment="1">
      <alignment horizontal="center" vertical="center" wrapText="1"/>
    </xf>
    <xf numFmtId="49" fontId="56" fillId="0" borderId="0" xfId="0" applyNumberFormat="1" applyFont="1" applyAlignment="1">
      <alignment horizontal="center" vertical="center" wrapText="1"/>
    </xf>
    <xf numFmtId="0" fontId="42" fillId="0" borderId="0" xfId="0" quotePrefix="1" applyFont="1" applyAlignment="1">
      <alignment horizontal="left" vertical="center" wrapText="1"/>
    </xf>
    <xf numFmtId="0" fontId="42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 vertical="center" wrapText="1"/>
    </xf>
    <xf numFmtId="1" fontId="2" fillId="0" borderId="0" xfId="0" quotePrefix="1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57" fillId="0" borderId="0" xfId="0" applyFont="1" applyAlignment="1">
      <alignment horizontal="center"/>
    </xf>
    <xf numFmtId="4" fontId="57" fillId="0" borderId="0" xfId="0" applyNumberFormat="1" applyFont="1" applyAlignment="1">
      <alignment horizontal="center"/>
    </xf>
    <xf numFmtId="49" fontId="22" fillId="4" borderId="12" xfId="0" applyNumberFormat="1" applyFont="1" applyFill="1" applyBorder="1" applyAlignment="1">
      <alignment vertical="center" wrapText="1"/>
    </xf>
    <xf numFmtId="49" fontId="22" fillId="0" borderId="0" xfId="0" applyNumberFormat="1" applyFont="1" applyAlignment="1">
      <alignment vertical="center" wrapText="1"/>
    </xf>
    <xf numFmtId="164" fontId="11" fillId="0" borderId="0" xfId="49" applyNumberFormat="1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quotePrefix="1" applyFont="1" applyAlignment="1">
      <alignment horizontal="left" vertical="center" wrapText="1"/>
    </xf>
    <xf numFmtId="4" fontId="39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11" fillId="0" borderId="0" xfId="0" quotePrefix="1" applyFont="1" applyAlignment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46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3" fontId="10" fillId="0" borderId="0" xfId="15" applyNumberFormat="1" applyFont="1" applyFill="1" applyBorder="1" applyAlignment="1" applyProtection="1">
      <alignment horizontal="right" vertical="center"/>
    </xf>
    <xf numFmtId="4" fontId="5" fillId="0" borderId="0" xfId="15" applyNumberFormat="1" applyFont="1" applyFill="1" applyBorder="1" applyAlignment="1" applyProtection="1">
      <alignment horizontal="center" vertical="center"/>
    </xf>
    <xf numFmtId="4" fontId="7" fillId="0" borderId="0" xfId="15" applyNumberFormat="1" applyFont="1" applyFill="1" applyBorder="1" applyAlignment="1" applyProtection="1">
      <alignment vertical="center" wrapText="1"/>
    </xf>
    <xf numFmtId="4" fontId="16" fillId="0" borderId="0" xfId="46" applyNumberFormat="1" applyFont="1" applyAlignment="1">
      <alignment horizontal="center" vertical="center" wrapText="1"/>
    </xf>
    <xf numFmtId="4" fontId="16" fillId="0" borderId="0" xfId="47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4" fontId="8" fillId="0" borderId="0" xfId="0" applyNumberFormat="1" applyFont="1" applyAlignment="1">
      <alignment wrapText="1"/>
    </xf>
    <xf numFmtId="0" fontId="26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3" fontId="7" fillId="0" borderId="0" xfId="15" applyNumberFormat="1" applyFont="1" applyFill="1" applyBorder="1" applyAlignment="1" applyProtection="1">
      <alignment horizontal="center" vertical="center"/>
    </xf>
    <xf numFmtId="3" fontId="10" fillId="0" borderId="0" xfId="15" applyNumberFormat="1" applyFont="1" applyFill="1" applyBorder="1" applyAlignment="1" applyProtection="1">
      <alignment vertical="center" wrapText="1"/>
    </xf>
    <xf numFmtId="4" fontId="11" fillId="0" borderId="0" xfId="0" applyNumberFormat="1" applyFont="1" applyAlignment="1">
      <alignment horizontal="center"/>
    </xf>
    <xf numFmtId="4" fontId="5" fillId="0" borderId="0" xfId="15" applyNumberFormat="1" applyFont="1" applyFill="1" applyBorder="1" applyAlignment="1" applyProtection="1">
      <alignment vertical="center"/>
    </xf>
    <xf numFmtId="4" fontId="7" fillId="0" borderId="0" xfId="0" applyNumberFormat="1" applyFont="1" applyAlignment="1">
      <alignment wrapText="1"/>
    </xf>
    <xf numFmtId="0" fontId="40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7" fillId="0" borderId="0" xfId="47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/>
    </xf>
    <xf numFmtId="4" fontId="10" fillId="0" borderId="0" xfId="47" applyNumberFormat="1" applyFont="1" applyAlignment="1">
      <alignment horizontal="center" vertical="center"/>
    </xf>
    <xf numFmtId="4" fontId="7" fillId="0" borderId="0" xfId="15" applyNumberFormat="1" applyFont="1" applyFill="1" applyBorder="1" applyAlignment="1" applyProtection="1">
      <alignment horizontal="center" vertical="center" wrapText="1"/>
    </xf>
    <xf numFmtId="49" fontId="26" fillId="0" borderId="0" xfId="0" applyNumberFormat="1" applyFont="1" applyAlignment="1">
      <alignment horizontal="center" vertical="center" wrapText="1"/>
    </xf>
    <xf numFmtId="49" fontId="4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" fontId="45" fillId="0" borderId="0" xfId="0" applyNumberFormat="1" applyFont="1" applyAlignment="1">
      <alignment vertical="top" wrapText="1"/>
    </xf>
    <xf numFmtId="4" fontId="10" fillId="0" borderId="0" xfId="15" applyNumberFormat="1" applyFont="1" applyFill="1" applyBorder="1" applyAlignment="1" applyProtection="1">
      <alignment horizontal="center" vertical="center" wrapText="1"/>
    </xf>
    <xf numFmtId="3" fontId="7" fillId="0" borderId="0" xfId="15" applyNumberFormat="1" applyFont="1" applyFill="1" applyBorder="1" applyAlignment="1">
      <alignment horizontal="center" vertical="center"/>
    </xf>
    <xf numFmtId="3" fontId="10" fillId="0" borderId="0" xfId="15" applyNumberFormat="1" applyFont="1" applyFill="1" applyBorder="1" applyAlignment="1">
      <alignment vertical="center" wrapText="1"/>
    </xf>
    <xf numFmtId="4" fontId="11" fillId="0" borderId="0" xfId="15" applyNumberFormat="1" applyFont="1" applyFill="1" applyBorder="1" applyAlignment="1">
      <alignment vertical="center"/>
    </xf>
    <xf numFmtId="4" fontId="11" fillId="0" borderId="0" xfId="0" applyNumberFormat="1" applyFont="1" applyAlignment="1">
      <alignment horizontal="center" vertical="center" wrapText="1"/>
    </xf>
    <xf numFmtId="4" fontId="2" fillId="0" borderId="0" xfId="15" applyNumberFormat="1" applyFont="1" applyFill="1" applyBorder="1" applyAlignment="1" applyProtection="1">
      <alignment vertical="center"/>
    </xf>
    <xf numFmtId="3" fontId="10" fillId="0" borderId="0" xfId="15" applyNumberFormat="1" applyFont="1" applyFill="1" applyBorder="1" applyAlignment="1">
      <alignment horizontal="right" vertical="center"/>
    </xf>
    <xf numFmtId="0" fontId="7" fillId="0" borderId="0" xfId="15" applyFont="1" applyFill="1" applyBorder="1" applyAlignment="1">
      <alignment horizontal="center" vertical="center"/>
    </xf>
    <xf numFmtId="0" fontId="10" fillId="0" borderId="0" xfId="15" applyFont="1" applyFill="1" applyBorder="1" applyAlignment="1">
      <alignment vertical="center" wrapText="1"/>
    </xf>
    <xf numFmtId="4" fontId="39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0" xfId="47" applyNumberFormat="1" applyFont="1" applyAlignment="1">
      <alignment vertical="center"/>
    </xf>
    <xf numFmtId="4" fontId="7" fillId="0" borderId="0" xfId="15" applyNumberFormat="1" applyFont="1" applyFill="1" applyBorder="1" applyAlignment="1" applyProtection="1">
      <alignment vertical="center"/>
    </xf>
    <xf numFmtId="4" fontId="16" fillId="0" borderId="0" xfId="46" applyNumberFormat="1" applyFont="1" applyAlignment="1">
      <alignment vertical="center" wrapText="1"/>
    </xf>
    <xf numFmtId="4" fontId="16" fillId="0" borderId="0" xfId="47" applyNumberFormat="1" applyFont="1" applyAlignment="1">
      <alignment vertical="center"/>
    </xf>
    <xf numFmtId="1" fontId="10" fillId="0" borderId="0" xfId="0" applyNumberFormat="1" applyFont="1" applyAlignment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top" wrapText="1"/>
    </xf>
    <xf numFmtId="4" fontId="7" fillId="0" borderId="0" xfId="0" applyNumberFormat="1" applyFont="1" applyAlignment="1">
      <alignment horizontal="center"/>
    </xf>
    <xf numFmtId="4" fontId="11" fillId="0" borderId="0" xfId="15" applyNumberFormat="1" applyFont="1" applyFill="1" applyBorder="1" applyAlignment="1">
      <alignment horizontal="center" vertical="center"/>
    </xf>
    <xf numFmtId="4" fontId="16" fillId="0" borderId="0" xfId="0" applyNumberFormat="1" applyFont="1" applyAlignment="1">
      <alignment horizontal="center" wrapText="1"/>
    </xf>
    <xf numFmtId="4" fontId="0" fillId="0" borderId="0" xfId="15" applyNumberFormat="1" applyFont="1" applyFill="1" applyBorder="1" applyAlignment="1" applyProtection="1">
      <alignment horizontal="center" vertical="center"/>
    </xf>
    <xf numFmtId="4" fontId="39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 wrapText="1"/>
    </xf>
    <xf numFmtId="4" fontId="7" fillId="0" borderId="0" xfId="0" applyNumberFormat="1" applyFont="1" applyAlignment="1">
      <alignment horizontal="right"/>
    </xf>
    <xf numFmtId="4" fontId="7" fillId="0" borderId="0" xfId="47" applyNumberFormat="1" applyFont="1" applyAlignment="1">
      <alignment horizontal="right"/>
    </xf>
    <xf numFmtId="4" fontId="5" fillId="0" borderId="0" xfId="15" applyNumberFormat="1" applyFont="1" applyFill="1" applyBorder="1" applyAlignment="1" applyProtection="1">
      <alignment horizontal="right"/>
    </xf>
    <xf numFmtId="4" fontId="7" fillId="0" borderId="0" xfId="15" applyNumberFormat="1" applyFont="1" applyFill="1" applyBorder="1" applyAlignment="1" applyProtection="1">
      <alignment horizontal="right"/>
    </xf>
    <xf numFmtId="4" fontId="7" fillId="0" borderId="0" xfId="15" applyNumberFormat="1" applyFont="1" applyFill="1" applyBorder="1" applyAlignment="1" applyProtection="1">
      <alignment horizontal="right" wrapText="1"/>
    </xf>
    <xf numFmtId="4" fontId="16" fillId="0" borderId="0" xfId="46" applyNumberFormat="1" applyFont="1" applyAlignment="1">
      <alignment horizontal="right" wrapText="1"/>
    </xf>
    <xf numFmtId="4" fontId="16" fillId="0" borderId="0" xfId="47" applyNumberFormat="1" applyFont="1" applyAlignment="1">
      <alignment horizontal="right"/>
    </xf>
    <xf numFmtId="4" fontId="10" fillId="0" borderId="0" xfId="46" applyNumberFormat="1" applyFont="1" applyAlignment="1">
      <alignment horizontal="center" vertical="center"/>
    </xf>
    <xf numFmtId="4" fontId="5" fillId="0" borderId="0" xfId="15" applyNumberFormat="1" applyFont="1" applyFill="1" applyBorder="1" applyAlignment="1" applyProtection="1">
      <alignment horizontal="right" vertical="center"/>
    </xf>
    <xf numFmtId="3" fontId="4" fillId="0" borderId="0" xfId="15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 applyProtection="1">
      <alignment horizontal="center" vertical="center"/>
      <protection locked="0"/>
    </xf>
    <xf numFmtId="4" fontId="11" fillId="0" borderId="0" xfId="0" applyNumberFormat="1" applyFont="1" applyAlignment="1" applyProtection="1">
      <alignment horizontal="center" vertical="center"/>
      <protection locked="0"/>
    </xf>
    <xf numFmtId="49" fontId="24" fillId="0" borderId="0" xfId="0" applyNumberFormat="1" applyFont="1" applyAlignment="1">
      <alignment horizontal="left" vertical="center" wrapText="1"/>
    </xf>
    <xf numFmtId="0" fontId="11" fillId="0" borderId="0" xfId="58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4" fontId="46" fillId="0" borderId="0" xfId="0" applyNumberFormat="1" applyFont="1" applyAlignment="1">
      <alignment horizontal="center" vertical="center" wrapText="1"/>
    </xf>
    <xf numFmtId="4" fontId="10" fillId="0" borderId="0" xfId="15" applyNumberFormat="1" applyFont="1" applyFill="1" applyBorder="1" applyAlignment="1" applyProtection="1">
      <alignment horizontal="center" vertical="center"/>
    </xf>
    <xf numFmtId="3" fontId="10" fillId="0" borderId="0" xfId="15" applyNumberFormat="1" applyFont="1" applyFill="1" applyBorder="1" applyAlignment="1" applyProtection="1">
      <alignment horizontal="center" vertical="center" wrapText="1"/>
    </xf>
    <xf numFmtId="3" fontId="11" fillId="0" borderId="0" xfId="46" applyNumberFormat="1" applyFont="1" applyAlignment="1">
      <alignment horizontal="center" vertical="center"/>
    </xf>
    <xf numFmtId="4" fontId="11" fillId="0" borderId="0" xfId="46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4" fontId="2" fillId="0" borderId="0" xfId="15" applyNumberFormat="1" applyFont="1" applyFill="1" applyBorder="1" applyAlignment="1" applyProtection="1">
      <alignment horizontal="right" vertical="center"/>
    </xf>
    <xf numFmtId="4" fontId="46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1" fillId="0" borderId="0" xfId="48" applyFont="1" applyAlignment="1">
      <alignment horizontal="right" vertical="center" wrapText="1"/>
    </xf>
    <xf numFmtId="4" fontId="10" fillId="0" borderId="0" xfId="0" applyNumberFormat="1" applyFont="1" applyAlignment="1">
      <alignment horizontal="right" vertical="center"/>
    </xf>
    <xf numFmtId="4" fontId="10" fillId="0" borderId="0" xfId="47" applyNumberFormat="1" applyFont="1" applyAlignment="1">
      <alignment horizontal="right" vertical="center"/>
    </xf>
    <xf numFmtId="0" fontId="5" fillId="0" borderId="0" xfId="15" applyNumberFormat="1" applyFont="1" applyFill="1" applyBorder="1" applyAlignment="1" applyProtection="1">
      <alignment horizontal="right" vertical="center"/>
    </xf>
    <xf numFmtId="4" fontId="7" fillId="0" borderId="0" xfId="15" applyNumberFormat="1" applyFont="1" applyFill="1" applyBorder="1" applyAlignment="1" applyProtection="1">
      <alignment horizontal="right" vertical="center"/>
    </xf>
    <xf numFmtId="4" fontId="4" fillId="0" borderId="0" xfId="15" applyNumberFormat="1" applyFont="1" applyFill="1" applyBorder="1" applyAlignment="1" applyProtection="1">
      <alignment horizontal="right" vertical="center"/>
    </xf>
    <xf numFmtId="4" fontId="10" fillId="0" borderId="0" xfId="15" applyNumberFormat="1" applyFont="1" applyFill="1" applyBorder="1" applyAlignment="1" applyProtection="1">
      <alignment horizontal="right" vertical="center"/>
    </xf>
    <xf numFmtId="0" fontId="10" fillId="0" borderId="0" xfId="15" applyNumberFormat="1" applyFont="1" applyFill="1" applyBorder="1" applyAlignment="1" applyProtection="1">
      <alignment horizontal="right" vertical="center" wrapText="1"/>
    </xf>
    <xf numFmtId="4" fontId="10" fillId="0" borderId="0" xfId="15" applyNumberFormat="1" applyFont="1" applyFill="1" applyBorder="1" applyAlignment="1" applyProtection="1">
      <alignment horizontal="right" vertical="center" wrapText="1"/>
    </xf>
    <xf numFmtId="0" fontId="11" fillId="0" borderId="0" xfId="46" applyFont="1" applyAlignment="1">
      <alignment wrapText="1"/>
    </xf>
    <xf numFmtId="0" fontId="11" fillId="0" borderId="0" xfId="46" applyFont="1" applyAlignment="1">
      <alignment horizontal="right" vertical="center" wrapText="1"/>
    </xf>
    <xf numFmtId="3" fontId="11" fillId="0" borderId="0" xfId="46" applyNumberFormat="1" applyFont="1" applyAlignment="1">
      <alignment horizontal="right" vertical="center" wrapText="1"/>
    </xf>
    <xf numFmtId="4" fontId="11" fillId="0" borderId="0" xfId="46" applyNumberFormat="1" applyFont="1" applyAlignment="1">
      <alignment horizontal="right" vertical="center" wrapText="1"/>
    </xf>
    <xf numFmtId="4" fontId="11" fillId="0" borderId="0" xfId="47" applyNumberFormat="1" applyFont="1" applyAlignment="1">
      <alignment horizontal="right" vertical="center"/>
    </xf>
    <xf numFmtId="0" fontId="11" fillId="0" borderId="0" xfId="46" quotePrefix="1" applyFont="1" applyAlignment="1">
      <alignment wrapText="1"/>
    </xf>
    <xf numFmtId="0" fontId="11" fillId="0" borderId="0" xfId="46" quotePrefix="1" applyFont="1" applyAlignment="1">
      <alignment horizontal="left" wrapText="1"/>
    </xf>
    <xf numFmtId="4" fontId="45" fillId="0" borderId="0" xfId="0" applyNumberFormat="1" applyFont="1" applyAlignment="1">
      <alignment horizontal="center" vertical="center" wrapText="1"/>
    </xf>
    <xf numFmtId="4" fontId="47" fillId="0" borderId="0" xfId="0" applyNumberFormat="1" applyFont="1" applyAlignment="1">
      <alignment wrapText="1"/>
    </xf>
    <xf numFmtId="4" fontId="10" fillId="0" borderId="13" xfId="46" applyNumberFormat="1" applyFont="1" applyBorder="1" applyAlignment="1">
      <alignment horizontal="center" vertical="center"/>
    </xf>
    <xf numFmtId="3" fontId="4" fillId="0" borderId="13" xfId="15" applyNumberFormat="1" applyFont="1" applyFill="1" applyBorder="1" applyAlignment="1" applyProtection="1">
      <alignment horizontal="right" vertical="center"/>
    </xf>
    <xf numFmtId="0" fontId="10" fillId="0" borderId="13" xfId="0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 wrapText="1"/>
    </xf>
    <xf numFmtId="0" fontId="51" fillId="0" borderId="0" xfId="0" applyFont="1" applyAlignment="1">
      <alignment vertical="center" wrapText="1"/>
    </xf>
    <xf numFmtId="4" fontId="10" fillId="0" borderId="0" xfId="59" applyNumberFormat="1" applyFont="1" applyAlignment="1">
      <alignment horizontal="center" vertical="center"/>
    </xf>
    <xf numFmtId="2" fontId="2" fillId="0" borderId="0" xfId="0" applyNumberFormat="1" applyFont="1"/>
    <xf numFmtId="0" fontId="2" fillId="0" borderId="0" xfId="0" applyFont="1" applyAlignment="1">
      <alignment wrapText="1"/>
    </xf>
    <xf numFmtId="0" fontId="2" fillId="7" borderId="0" xfId="0" applyFont="1" applyFill="1" applyAlignment="1">
      <alignment horizontal="center"/>
    </xf>
    <xf numFmtId="0" fontId="11" fillId="0" borderId="0" xfId="0" applyFont="1"/>
    <xf numFmtId="2" fontId="11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0" fillId="0" borderId="0" xfId="0" applyFont="1"/>
    <xf numFmtId="0" fontId="4" fillId="0" borderId="0" xfId="0" applyFont="1"/>
    <xf numFmtId="0" fontId="43" fillId="0" borderId="0" xfId="0" applyFont="1"/>
    <xf numFmtId="0" fontId="60" fillId="0" borderId="0" xfId="0" applyFont="1" applyAlignment="1">
      <alignment vertical="top" wrapText="1"/>
    </xf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vertical="center"/>
    </xf>
    <xf numFmtId="0" fontId="60" fillId="0" borderId="0" xfId="0" applyFont="1" applyAlignment="1">
      <alignment vertical="center"/>
    </xf>
    <xf numFmtId="0" fontId="60" fillId="0" borderId="0" xfId="0" applyFont="1" applyAlignment="1">
      <alignment vertical="top"/>
    </xf>
    <xf numFmtId="0" fontId="60" fillId="0" borderId="0" xfId="0" applyFont="1" applyAlignment="1">
      <alignment horizontal="center" vertical="center"/>
    </xf>
    <xf numFmtId="0" fontId="60" fillId="0" borderId="0" xfId="0" applyFont="1" applyAlignment="1">
      <alignment horizontal="left" vertical="center"/>
    </xf>
    <xf numFmtId="165" fontId="11" fillId="0" borderId="12" xfId="10" applyNumberFormat="1" applyFont="1" applyBorder="1" applyAlignment="1">
      <alignment horizontal="center" vertical="center"/>
    </xf>
    <xf numFmtId="165" fontId="11" fillId="0" borderId="9" xfId="10" applyNumberFormat="1" applyFont="1" applyBorder="1" applyAlignment="1">
      <alignment horizontal="center" vertical="center"/>
    </xf>
    <xf numFmtId="0" fontId="11" fillId="0" borderId="13" xfId="10" quotePrefix="1" applyFont="1" applyBorder="1" applyAlignment="1">
      <alignment horizontal="left" vertical="center" wrapText="1"/>
    </xf>
    <xf numFmtId="0" fontId="11" fillId="0" borderId="3" xfId="46" applyFont="1" applyBorder="1" applyAlignment="1">
      <alignment horizontal="center" vertical="center" wrapText="1"/>
    </xf>
    <xf numFmtId="4" fontId="16" fillId="0" borderId="3" xfId="46" applyNumberFormat="1" applyFont="1" applyBorder="1" applyAlignment="1">
      <alignment horizontal="center" vertical="center" wrapText="1"/>
    </xf>
    <xf numFmtId="4" fontId="16" fillId="0" borderId="3" xfId="47" applyNumberFormat="1" applyFont="1" applyBorder="1" applyAlignment="1">
      <alignment horizontal="center" vertical="center"/>
    </xf>
    <xf numFmtId="165" fontId="11" fillId="0" borderId="15" xfId="10" applyNumberFormat="1" applyFont="1" applyBorder="1" applyAlignment="1">
      <alignment horizontal="center" vertical="center"/>
    </xf>
    <xf numFmtId="165" fontId="11" fillId="0" borderId="7" xfId="10" applyNumberFormat="1" applyFont="1" applyBorder="1" applyAlignment="1">
      <alignment horizontal="center" vertical="center"/>
    </xf>
    <xf numFmtId="0" fontId="11" fillId="0" borderId="13" xfId="46" quotePrefix="1" applyFont="1" applyBorder="1" applyAlignment="1">
      <alignment horizontal="left" vertical="center" wrapText="1"/>
    </xf>
    <xf numFmtId="4" fontId="11" fillId="0" borderId="3" xfId="15" applyNumberFormat="1" applyFont="1" applyFill="1" applyBorder="1" applyAlignment="1" applyProtection="1">
      <alignment vertical="center"/>
    </xf>
    <xf numFmtId="4" fontId="39" fillId="0" borderId="18" xfId="0" applyNumberFormat="1" applyFont="1" applyBorder="1" applyAlignment="1">
      <alignment horizontal="center" vertical="center" wrapText="1"/>
    </xf>
    <xf numFmtId="0" fontId="11" fillId="0" borderId="3" xfId="46" quotePrefix="1" applyFont="1" applyBorder="1" applyAlignment="1">
      <alignment horizontal="left" vertical="center" wrapText="1"/>
    </xf>
    <xf numFmtId="4" fontId="7" fillId="0" borderId="13" xfId="46" applyNumberFormat="1" applyFont="1" applyBorder="1" applyAlignment="1">
      <alignment horizontal="center" vertical="center"/>
    </xf>
    <xf numFmtId="165" fontId="11" fillId="0" borderId="14" xfId="10" applyNumberFormat="1" applyFont="1" applyBorder="1" applyAlignment="1">
      <alignment horizontal="center" vertical="center"/>
    </xf>
    <xf numFmtId="165" fontId="11" fillId="0" borderId="16" xfId="1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47" applyNumberFormat="1" applyFont="1" applyBorder="1" applyAlignment="1">
      <alignment horizontal="center" vertical="center"/>
    </xf>
    <xf numFmtId="165" fontId="11" fillId="0" borderId="15" xfId="46" applyNumberFormat="1" applyFont="1" applyBorder="1" applyAlignment="1">
      <alignment horizontal="center" vertical="center"/>
    </xf>
    <xf numFmtId="165" fontId="11" fillId="0" borderId="7" xfId="46" applyNumberFormat="1" applyFont="1" applyBorder="1" applyAlignment="1">
      <alignment horizontal="center" vertical="center"/>
    </xf>
    <xf numFmtId="4" fontId="11" fillId="0" borderId="3" xfId="46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/>
    </xf>
    <xf numFmtId="4" fontId="10" fillId="0" borderId="3" xfId="47" applyNumberFormat="1" applyFont="1" applyBorder="1" applyAlignment="1">
      <alignment horizontal="center" vertical="center"/>
    </xf>
    <xf numFmtId="4" fontId="11" fillId="0" borderId="3" xfId="15" applyNumberFormat="1" applyFont="1" applyFill="1" applyBorder="1" applyAlignment="1">
      <alignment vertical="center"/>
    </xf>
    <xf numFmtId="4" fontId="2" fillId="0" borderId="3" xfId="15" applyNumberFormat="1" applyFont="1" applyFill="1" applyBorder="1" applyAlignment="1" applyProtection="1">
      <alignment vertical="center"/>
    </xf>
    <xf numFmtId="4" fontId="7" fillId="0" borderId="3" xfId="0" applyNumberFormat="1" applyFont="1" applyBorder="1" applyAlignment="1">
      <alignment horizontal="center"/>
    </xf>
    <xf numFmtId="0" fontId="11" fillId="0" borderId="7" xfId="0" quotePrefix="1" applyFont="1" applyBorder="1" applyAlignment="1">
      <alignment horizontal="left" vertical="center" wrapText="1"/>
    </xf>
    <xf numFmtId="3" fontId="11" fillId="0" borderId="3" xfId="46" applyNumberFormat="1" applyFont="1" applyBorder="1" applyAlignment="1">
      <alignment horizontal="center" vertical="center" wrapText="1"/>
    </xf>
    <xf numFmtId="4" fontId="16" fillId="0" borderId="3" xfId="46" applyNumberFormat="1" applyFont="1" applyBorder="1" applyAlignment="1">
      <alignment horizontal="right" wrapText="1"/>
    </xf>
    <xf numFmtId="4" fontId="16" fillId="0" borderId="3" xfId="47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7" fillId="0" borderId="3" xfId="47" applyNumberFormat="1" applyFont="1" applyBorder="1" applyAlignment="1">
      <alignment horizontal="right"/>
    </xf>
    <xf numFmtId="165" fontId="11" fillId="0" borderId="8" xfId="10" applyNumberFormat="1" applyFont="1" applyBorder="1" applyAlignment="1">
      <alignment vertical="top"/>
    </xf>
    <xf numFmtId="165" fontId="11" fillId="0" borderId="12" xfId="10" applyNumberFormat="1" applyFont="1" applyBorder="1" applyAlignment="1">
      <alignment vertical="center"/>
    </xf>
    <xf numFmtId="165" fontId="11" fillId="0" borderId="4" xfId="10" applyNumberFormat="1" applyFont="1" applyBorder="1" applyAlignment="1">
      <alignment vertical="top"/>
    </xf>
    <xf numFmtId="165" fontId="11" fillId="0" borderId="14" xfId="10" applyNumberFormat="1" applyFont="1" applyBorder="1" applyAlignment="1">
      <alignment vertical="center"/>
    </xf>
    <xf numFmtId="165" fontId="11" fillId="0" borderId="5" xfId="10" applyNumberFormat="1" applyFont="1" applyBorder="1" applyAlignment="1">
      <alignment vertical="top"/>
    </xf>
    <xf numFmtId="165" fontId="11" fillId="0" borderId="15" xfId="10" applyNumberFormat="1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center" wrapText="1"/>
    </xf>
    <xf numFmtId="0" fontId="11" fillId="0" borderId="13" xfId="0" quotePrefix="1" applyFont="1" applyBorder="1" applyAlignment="1">
      <alignment horizontal="left" vertical="center" wrapText="1"/>
    </xf>
    <xf numFmtId="4" fontId="10" fillId="0" borderId="3" xfId="0" applyNumberFormat="1" applyFont="1" applyBorder="1" applyAlignment="1">
      <alignment horizontal="center" vertical="center"/>
    </xf>
    <xf numFmtId="165" fontId="11" fillId="0" borderId="14" xfId="46" applyNumberFormat="1" applyFont="1" applyBorder="1" applyAlignment="1">
      <alignment horizontal="center" vertical="center"/>
    </xf>
    <xf numFmtId="165" fontId="11" fillId="0" borderId="16" xfId="46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4" fontId="11" fillId="0" borderId="3" xfId="46" applyNumberFormat="1" applyFont="1" applyBorder="1" applyAlignment="1">
      <alignment horizontal="center" vertical="center"/>
    </xf>
    <xf numFmtId="0" fontId="11" fillId="0" borderId="15" xfId="46" applyFont="1" applyBorder="1" applyAlignment="1">
      <alignment horizontal="center" vertical="center"/>
    </xf>
    <xf numFmtId="0" fontId="11" fillId="0" borderId="7" xfId="46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right" vertical="center" wrapText="1"/>
    </xf>
    <xf numFmtId="0" fontId="11" fillId="0" borderId="3" xfId="10" quotePrefix="1" applyFont="1" applyBorder="1" applyAlignment="1">
      <alignment horizontal="left" vertical="center" wrapText="1"/>
    </xf>
    <xf numFmtId="0" fontId="11" fillId="0" borderId="3" xfId="0" quotePrefix="1" applyFont="1" applyBorder="1" applyAlignment="1">
      <alignment horizontal="left" vertical="center" wrapText="1"/>
    </xf>
    <xf numFmtId="4" fontId="2" fillId="0" borderId="3" xfId="15" applyNumberFormat="1" applyFont="1" applyFill="1" applyBorder="1" applyAlignment="1" applyProtection="1">
      <alignment horizontal="right" vertical="center"/>
    </xf>
    <xf numFmtId="0" fontId="11" fillId="0" borderId="15" xfId="0" quotePrefix="1" applyFont="1" applyBorder="1" applyAlignment="1">
      <alignment horizontal="left" vertical="center" wrapText="1"/>
    </xf>
    <xf numFmtId="0" fontId="16" fillId="0" borderId="0" xfId="0" applyFont="1"/>
    <xf numFmtId="0" fontId="11" fillId="7" borderId="0" xfId="0" applyFont="1" applyFill="1"/>
    <xf numFmtId="0" fontId="11" fillId="0" borderId="0" xfId="0" quotePrefix="1" applyFont="1"/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2" fontId="0" fillId="0" borderId="0" xfId="0" applyNumberFormat="1"/>
    <xf numFmtId="0" fontId="15" fillId="0" borderId="3" xfId="0" applyFont="1" applyBorder="1" applyAlignment="1">
      <alignment wrapText="1"/>
    </xf>
    <xf numFmtId="4" fontId="4" fillId="0" borderId="3" xfId="15" applyNumberFormat="1" applyFont="1" applyFill="1" applyBorder="1" applyAlignment="1" applyProtection="1">
      <alignment horizontal="center" vertical="center"/>
    </xf>
    <xf numFmtId="4" fontId="8" fillId="0" borderId="3" xfId="0" applyNumberFormat="1" applyFont="1" applyBorder="1" applyAlignment="1">
      <alignment wrapText="1"/>
    </xf>
    <xf numFmtId="49" fontId="26" fillId="0" borderId="3" xfId="0" applyNumberFormat="1" applyFont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/>
    </xf>
    <xf numFmtId="2" fontId="22" fillId="11" borderId="3" xfId="0" applyNumberFormat="1" applyFont="1" applyFill="1" applyBorder="1" applyAlignment="1">
      <alignment vertical="center" wrapText="1"/>
    </xf>
    <xf numFmtId="49" fontId="24" fillId="11" borderId="3" xfId="0" applyNumberFormat="1" applyFont="1" applyFill="1" applyBorder="1" applyAlignment="1">
      <alignment vertical="center" wrapText="1"/>
    </xf>
    <xf numFmtId="2" fontId="24" fillId="11" borderId="3" xfId="0" applyNumberFormat="1" applyFont="1" applyFill="1" applyBorder="1" applyAlignment="1">
      <alignment vertical="center" wrapText="1"/>
    </xf>
    <xf numFmtId="2" fontId="24" fillId="12" borderId="3" xfId="0" applyNumberFormat="1" applyFont="1" applyFill="1" applyBorder="1" applyAlignment="1">
      <alignment vertical="center" wrapText="1"/>
    </xf>
    <xf numFmtId="2" fontId="22" fillId="12" borderId="3" xfId="0" applyNumberFormat="1" applyFont="1" applyFill="1" applyBorder="1" applyAlignment="1">
      <alignment vertical="center" wrapText="1"/>
    </xf>
    <xf numFmtId="49" fontId="24" fillId="12" borderId="3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5" fillId="11" borderId="3" xfId="0" applyFont="1" applyFill="1" applyBorder="1" applyAlignment="1">
      <alignment wrapText="1"/>
    </xf>
    <xf numFmtId="3" fontId="4" fillId="11" borderId="13" xfId="15" applyNumberFormat="1" applyFont="1" applyFill="1" applyBorder="1" applyAlignment="1" applyProtection="1">
      <alignment horizontal="right" vertical="center"/>
    </xf>
    <xf numFmtId="4" fontId="4" fillId="11" borderId="3" xfId="15" applyNumberFormat="1" applyFont="1" applyFill="1" applyBorder="1" applyAlignment="1" applyProtection="1">
      <alignment horizontal="center" vertical="center"/>
    </xf>
    <xf numFmtId="4" fontId="8" fillId="11" borderId="3" xfId="0" applyNumberFormat="1" applyFont="1" applyFill="1" applyBorder="1" applyAlignment="1">
      <alignment wrapText="1"/>
    </xf>
    <xf numFmtId="4" fontId="11" fillId="0" borderId="3" xfId="46" applyNumberFormat="1" applyFont="1" applyBorder="1" applyAlignment="1">
      <alignment horizontal="right" vertical="center" wrapText="1"/>
    </xf>
    <xf numFmtId="4" fontId="11" fillId="0" borderId="3" xfId="15" applyNumberFormat="1" applyFont="1" applyFill="1" applyBorder="1" applyAlignment="1" applyProtection="1">
      <alignment horizontal="right" vertical="center"/>
    </xf>
    <xf numFmtId="0" fontId="0" fillId="0" borderId="3" xfId="0" applyBorder="1"/>
    <xf numFmtId="0" fontId="43" fillId="0" borderId="0" xfId="0" applyFont="1" applyAlignment="1">
      <alignment vertical="top"/>
    </xf>
    <xf numFmtId="0" fontId="43" fillId="0" borderId="0" xfId="0" applyFont="1" applyAlignment="1">
      <alignment vertical="top" wrapText="1"/>
    </xf>
    <xf numFmtId="4" fontId="2" fillId="0" borderId="3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58" fillId="0" borderId="3" xfId="0" applyNumberFormat="1" applyFont="1" applyBorder="1" applyAlignment="1">
      <alignment vertical="center" wrapText="1"/>
    </xf>
    <xf numFmtId="4" fontId="61" fillId="0" borderId="3" xfId="0" applyNumberFormat="1" applyFont="1" applyBorder="1" applyAlignment="1">
      <alignment vertical="center" wrapText="1"/>
    </xf>
    <xf numFmtId="4" fontId="58" fillId="0" borderId="3" xfId="0" applyNumberFormat="1" applyFont="1" applyBorder="1" applyAlignment="1">
      <alignment vertical="top" wrapText="1"/>
    </xf>
    <xf numFmtId="4" fontId="58" fillId="0" borderId="3" xfId="0" applyNumberFormat="1" applyFont="1" applyBorder="1" applyAlignment="1">
      <alignment horizontal="right" vertical="center" wrapText="1"/>
    </xf>
    <xf numFmtId="4" fontId="45" fillId="0" borderId="3" xfId="0" applyNumberFormat="1" applyFont="1" applyBorder="1" applyAlignment="1">
      <alignment vertical="center" wrapText="1"/>
    </xf>
    <xf numFmtId="0" fontId="1" fillId="0" borderId="5" xfId="56" applyBorder="1"/>
    <xf numFmtId="0" fontId="4" fillId="0" borderId="7" xfId="0" applyFont="1" applyBorder="1" applyAlignment="1">
      <alignment horizontal="right" vertical="center" wrapText="1"/>
    </xf>
    <xf numFmtId="2" fontId="22" fillId="6" borderId="3" xfId="0" applyNumberFormat="1" applyFont="1" applyFill="1" applyBorder="1" applyAlignment="1">
      <alignment vertical="center" wrapText="1"/>
    </xf>
    <xf numFmtId="164" fontId="11" fillId="0" borderId="12" xfId="49" applyNumberFormat="1" applyFont="1" applyBorder="1" applyAlignment="1">
      <alignment horizontal="center" vertical="center"/>
    </xf>
    <xf numFmtId="164" fontId="11" fillId="0" borderId="9" xfId="49" applyNumberFormat="1" applyFont="1" applyBorder="1" applyAlignment="1">
      <alignment horizontal="center" vertical="center"/>
    </xf>
    <xf numFmtId="0" fontId="11" fillId="0" borderId="13" xfId="49" applyFont="1" applyBorder="1" applyAlignment="1">
      <alignment horizontal="left" vertical="center" wrapText="1"/>
    </xf>
    <xf numFmtId="0" fontId="11" fillId="0" borderId="3" xfId="49" applyFont="1" applyBorder="1" applyAlignment="1">
      <alignment horizontal="center" vertical="center"/>
    </xf>
    <xf numFmtId="4" fontId="11" fillId="0" borderId="3" xfId="49" applyNumberFormat="1" applyFont="1" applyBorder="1" applyAlignment="1">
      <alignment horizontal="center" vertical="center"/>
    </xf>
    <xf numFmtId="49" fontId="24" fillId="6" borderId="3" xfId="0" applyNumberFormat="1" applyFont="1" applyFill="1" applyBorder="1" applyAlignment="1">
      <alignment vertical="center" wrapText="1"/>
    </xf>
    <xf numFmtId="0" fontId="11" fillId="0" borderId="13" xfId="46" quotePrefix="1" applyFont="1" applyBorder="1" applyAlignment="1">
      <alignment vertical="center" wrapText="1"/>
    </xf>
    <xf numFmtId="4" fontId="11" fillId="0" borderId="3" xfId="15" applyNumberFormat="1" applyFont="1" applyBorder="1" applyAlignment="1">
      <alignment vertical="center"/>
    </xf>
    <xf numFmtId="4" fontId="44" fillId="0" borderId="18" xfId="0" applyNumberFormat="1" applyFont="1" applyBorder="1" applyAlignment="1">
      <alignment horizontal="center" vertical="center" wrapText="1"/>
    </xf>
    <xf numFmtId="4" fontId="45" fillId="0" borderId="19" xfId="0" applyNumberFormat="1" applyFont="1" applyBorder="1" applyAlignment="1">
      <alignment vertical="top" wrapText="1"/>
    </xf>
    <xf numFmtId="3" fontId="10" fillId="0" borderId="13" xfId="15" applyNumberFormat="1" applyFont="1" applyBorder="1" applyAlignment="1">
      <alignment horizontal="right" vertical="center"/>
    </xf>
    <xf numFmtId="4" fontId="46" fillId="0" borderId="18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3" fontId="10" fillId="0" borderId="13" xfId="15" applyNumberFormat="1" applyFont="1" applyFill="1" applyBorder="1" applyAlignment="1" applyProtection="1">
      <alignment horizontal="right" vertical="center"/>
    </xf>
    <xf numFmtId="4" fontId="16" fillId="0" borderId="3" xfId="49" applyNumberFormat="1" applyFont="1" applyBorder="1" applyAlignment="1">
      <alignment horizontal="center" vertical="center"/>
    </xf>
    <xf numFmtId="4" fontId="16" fillId="0" borderId="3" xfId="49" applyNumberFormat="1" applyFont="1" applyBorder="1" applyAlignment="1">
      <alignment vertical="center"/>
    </xf>
    <xf numFmtId="4" fontId="16" fillId="0" borderId="3" xfId="47" applyNumberFormat="1" applyFont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4" fontId="7" fillId="0" borderId="3" xfId="47" applyNumberFormat="1" applyFont="1" applyBorder="1" applyAlignment="1">
      <alignment vertical="center"/>
    </xf>
    <xf numFmtId="0" fontId="11" fillId="0" borderId="13" xfId="49" applyFont="1" applyBorder="1" applyAlignment="1">
      <alignment horizontal="left" wrapText="1"/>
    </xf>
    <xf numFmtId="0" fontId="11" fillId="0" borderId="3" xfId="49" applyFont="1" applyBorder="1" applyAlignment="1">
      <alignment horizontal="right" vertical="center"/>
    </xf>
    <xf numFmtId="4" fontId="11" fillId="0" borderId="3" xfId="49" applyNumberFormat="1" applyFont="1" applyBorder="1" applyAlignment="1">
      <alignment horizontal="right" vertical="center"/>
    </xf>
    <xf numFmtId="4" fontId="11" fillId="0" borderId="3" xfId="47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right" wrapText="1"/>
    </xf>
    <xf numFmtId="0" fontId="11" fillId="0" borderId="3" xfId="48" applyFont="1" applyBorder="1" applyAlignment="1">
      <alignment horizontal="right" vertical="center" wrapText="1"/>
    </xf>
    <xf numFmtId="4" fontId="10" fillId="0" borderId="3" xfId="0" applyNumberFormat="1" applyFont="1" applyBorder="1" applyAlignment="1">
      <alignment horizontal="right" vertical="center"/>
    </xf>
    <xf numFmtId="4" fontId="10" fillId="0" borderId="3" xfId="47" applyNumberFormat="1" applyFont="1" applyBorder="1" applyAlignment="1">
      <alignment horizontal="right" vertical="center"/>
    </xf>
    <xf numFmtId="0" fontId="35" fillId="0" borderId="10" xfId="56" applyFont="1" applyBorder="1" applyAlignment="1">
      <alignment horizontal="left" vertical="center" wrapText="1" readingOrder="1"/>
    </xf>
    <xf numFmtId="0" fontId="35" fillId="0" borderId="11" xfId="56" applyFont="1" applyBorder="1" applyAlignment="1">
      <alignment horizontal="left" vertical="center" wrapText="1" readingOrder="1"/>
    </xf>
    <xf numFmtId="0" fontId="35" fillId="0" borderId="13" xfId="56" applyFont="1" applyBorder="1" applyAlignment="1">
      <alignment horizontal="left" vertical="center" wrapText="1" readingOrder="1"/>
    </xf>
    <xf numFmtId="8" fontId="37" fillId="0" borderId="3" xfId="56" applyNumberFormat="1" applyFont="1" applyBorder="1" applyAlignment="1">
      <alignment horizontal="right" vertical="center" wrapText="1" readingOrder="1"/>
    </xf>
    <xf numFmtId="0" fontId="37" fillId="0" borderId="3" xfId="56" applyFont="1" applyBorder="1" applyAlignment="1">
      <alignment horizontal="right" vertical="center" wrapText="1" readingOrder="1"/>
    </xf>
    <xf numFmtId="0" fontId="36" fillId="0" borderId="10" xfId="56" applyFont="1" applyBorder="1" applyAlignment="1">
      <alignment horizontal="left" vertical="top" wrapText="1" readingOrder="1"/>
    </xf>
    <xf numFmtId="0" fontId="36" fillId="0" borderId="11" xfId="56" applyFont="1" applyBorder="1" applyAlignment="1">
      <alignment horizontal="left" vertical="top" wrapText="1" readingOrder="1"/>
    </xf>
    <xf numFmtId="49" fontId="30" fillId="0" borderId="10" xfId="56" applyNumberFormat="1" applyFont="1" applyBorder="1" applyAlignment="1">
      <alignment horizontal="left" vertical="center" wrapText="1" readingOrder="1"/>
    </xf>
    <xf numFmtId="0" fontId="30" fillId="0" borderId="11" xfId="56" applyFont="1" applyBorder="1" applyAlignment="1">
      <alignment horizontal="left" vertical="center" wrapText="1" readingOrder="1"/>
    </xf>
    <xf numFmtId="0" fontId="30" fillId="0" borderId="13" xfId="56" applyFont="1" applyBorder="1" applyAlignment="1">
      <alignment horizontal="left" vertical="center" wrapText="1" readingOrder="1"/>
    </xf>
    <xf numFmtId="0" fontId="33" fillId="0" borderId="8" xfId="56" applyFont="1" applyBorder="1" applyAlignment="1">
      <alignment horizontal="left"/>
    </xf>
    <xf numFmtId="0" fontId="33" fillId="0" borderId="17" xfId="56" applyFont="1" applyBorder="1" applyAlignment="1">
      <alignment horizontal="left"/>
    </xf>
    <xf numFmtId="0" fontId="33" fillId="0" borderId="9" xfId="56" applyFont="1" applyBorder="1" applyAlignment="1">
      <alignment horizontal="left"/>
    </xf>
    <xf numFmtId="0" fontId="34" fillId="0" borderId="4" xfId="56" applyFont="1" applyBorder="1" applyAlignment="1">
      <alignment horizontal="center" vertical="top" wrapText="1" readingOrder="1"/>
    </xf>
    <xf numFmtId="0" fontId="34" fillId="0" borderId="0" xfId="56" applyFont="1" applyAlignment="1">
      <alignment horizontal="center" vertical="top" wrapText="1" readingOrder="1"/>
    </xf>
    <xf numFmtId="0" fontId="34" fillId="0" borderId="16" xfId="56" applyFont="1" applyBorder="1" applyAlignment="1">
      <alignment horizontal="center" vertical="top" wrapText="1" readingOrder="1"/>
    </xf>
    <xf numFmtId="0" fontId="38" fillId="0" borderId="5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0" fillId="0" borderId="8" xfId="56" applyFont="1" applyBorder="1" applyAlignment="1">
      <alignment horizontal="left" vertical="top" wrapText="1"/>
    </xf>
    <xf numFmtId="0" fontId="30" fillId="0" borderId="17" xfId="56" applyFont="1" applyBorder="1" applyAlignment="1">
      <alignment horizontal="left" vertical="top" wrapText="1"/>
    </xf>
    <xf numFmtId="0" fontId="30" fillId="0" borderId="9" xfId="56" applyFont="1" applyBorder="1" applyAlignment="1">
      <alignment horizontal="left" vertical="top" wrapText="1"/>
    </xf>
    <xf numFmtId="0" fontId="25" fillId="0" borderId="4" xfId="56" applyFont="1" applyBorder="1" applyAlignment="1">
      <alignment horizontal="center" vertical="top" wrapText="1"/>
    </xf>
    <xf numFmtId="0" fontId="25" fillId="0" borderId="0" xfId="56" applyFont="1" applyAlignment="1">
      <alignment horizontal="center" vertical="top" wrapText="1"/>
    </xf>
    <xf numFmtId="0" fontId="25" fillId="0" borderId="16" xfId="56" applyFont="1" applyBorder="1" applyAlignment="1">
      <alignment horizontal="center" vertical="top" wrapText="1"/>
    </xf>
    <xf numFmtId="0" fontId="25" fillId="0" borderId="5" xfId="56" applyFont="1" applyBorder="1" applyAlignment="1">
      <alignment horizontal="center" vertical="top" wrapText="1"/>
    </xf>
    <xf numFmtId="0" fontId="25" fillId="0" borderId="6" xfId="56" applyFont="1" applyBorder="1" applyAlignment="1">
      <alignment horizontal="center" vertical="top" wrapText="1"/>
    </xf>
    <xf numFmtId="0" fontId="25" fillId="0" borderId="7" xfId="56" applyFont="1" applyBorder="1" applyAlignment="1">
      <alignment horizontal="center" vertical="top" wrapText="1"/>
    </xf>
    <xf numFmtId="0" fontId="32" fillId="0" borderId="4" xfId="56" applyFont="1" applyBorder="1" applyAlignment="1">
      <alignment horizontal="left" vertical="top" wrapText="1"/>
    </xf>
    <xf numFmtId="0" fontId="32" fillId="0" borderId="0" xfId="56" applyFont="1" applyAlignment="1">
      <alignment horizontal="left" vertical="top" wrapText="1"/>
    </xf>
    <xf numFmtId="0" fontId="32" fillId="0" borderId="16" xfId="56" applyFont="1" applyBorder="1" applyAlignment="1">
      <alignment horizontal="left" vertical="top" wrapText="1"/>
    </xf>
    <xf numFmtId="0" fontId="31" fillId="0" borderId="5" xfId="56" applyFont="1" applyBorder="1" applyAlignment="1">
      <alignment horizontal="center" vertical="center" wrapText="1"/>
    </xf>
    <xf numFmtId="0" fontId="31" fillId="0" borderId="6" xfId="56" applyFont="1" applyBorder="1" applyAlignment="1">
      <alignment horizontal="center" vertical="center" wrapText="1"/>
    </xf>
    <xf numFmtId="0" fontId="31" fillId="0" borderId="7" xfId="56" applyFont="1" applyBorder="1" applyAlignment="1">
      <alignment horizontal="center" vertical="center" wrapText="1"/>
    </xf>
    <xf numFmtId="0" fontId="27" fillId="0" borderId="4" xfId="56" applyFont="1" applyBorder="1" applyAlignment="1">
      <alignment horizontal="center" vertical="top" wrapText="1"/>
    </xf>
    <xf numFmtId="0" fontId="32" fillId="0" borderId="0" xfId="56" applyFont="1" applyAlignment="1">
      <alignment horizontal="center" vertical="top" wrapText="1"/>
    </xf>
    <xf numFmtId="0" fontId="32" fillId="0" borderId="16" xfId="56" applyFont="1" applyBorder="1" applyAlignment="1">
      <alignment horizontal="center" vertical="top" wrapText="1"/>
    </xf>
    <xf numFmtId="0" fontId="1" fillId="0" borderId="9" xfId="56" applyBorder="1" applyAlignment="1">
      <alignment vertical="top" wrapText="1"/>
    </xf>
    <xf numFmtId="0" fontId="23" fillId="0" borderId="8" xfId="56" applyFont="1" applyBorder="1" applyAlignment="1">
      <alignment horizontal="center" vertical="top" wrapText="1" readingOrder="1"/>
    </xf>
    <xf numFmtId="0" fontId="23" fillId="0" borderId="17" xfId="56" applyFont="1" applyBorder="1" applyAlignment="1">
      <alignment horizontal="center" vertical="top" wrapText="1" readingOrder="1"/>
    </xf>
    <xf numFmtId="0" fontId="23" fillId="0" borderId="9" xfId="56" applyFont="1" applyBorder="1" applyAlignment="1">
      <alignment horizontal="center" vertical="top" wrapText="1" readingOrder="1"/>
    </xf>
    <xf numFmtId="0" fontId="23" fillId="0" borderId="5" xfId="56" applyFont="1" applyBorder="1" applyAlignment="1">
      <alignment horizontal="center" vertical="top" wrapText="1" readingOrder="1"/>
    </xf>
    <xf numFmtId="0" fontId="1" fillId="0" borderId="6" xfId="56" applyBorder="1" applyAlignment="1">
      <alignment horizontal="center" vertical="top" wrapText="1" readingOrder="1"/>
    </xf>
    <xf numFmtId="0" fontId="1" fillId="0" borderId="7" xfId="56" applyBorder="1" applyAlignment="1">
      <alignment horizontal="center" vertical="top" wrapText="1" readingOrder="1"/>
    </xf>
    <xf numFmtId="0" fontId="28" fillId="0" borderId="8" xfId="56" applyFont="1" applyBorder="1" applyAlignment="1">
      <alignment horizontal="left" vertical="top" wrapText="1"/>
    </xf>
    <xf numFmtId="0" fontId="28" fillId="0" borderId="17" xfId="56" applyFont="1" applyBorder="1" applyAlignment="1">
      <alignment horizontal="left" vertical="top" wrapText="1"/>
    </xf>
    <xf numFmtId="0" fontId="28" fillId="0" borderId="4" xfId="56" applyFont="1" applyBorder="1" applyAlignment="1">
      <alignment horizontal="left" vertical="top" wrapText="1"/>
    </xf>
    <xf numFmtId="0" fontId="28" fillId="0" borderId="0" xfId="56" applyFont="1" applyAlignment="1">
      <alignment horizontal="left" vertical="top" wrapText="1"/>
    </xf>
    <xf numFmtId="0" fontId="28" fillId="0" borderId="5" xfId="56" applyFont="1" applyBorder="1" applyAlignment="1">
      <alignment horizontal="left" vertical="top" wrapText="1"/>
    </xf>
    <xf numFmtId="0" fontId="28" fillId="0" borderId="6" xfId="56" applyFont="1" applyBorder="1" applyAlignment="1">
      <alignment horizontal="left" vertical="top" wrapText="1"/>
    </xf>
    <xf numFmtId="0" fontId="23" fillId="0" borderId="17" xfId="56" applyFont="1" applyBorder="1" applyAlignment="1">
      <alignment horizontal="left" vertical="center" wrapText="1"/>
    </xf>
    <xf numFmtId="0" fontId="23" fillId="0" borderId="9" xfId="56" applyFont="1" applyBorder="1" applyAlignment="1">
      <alignment horizontal="left" vertical="center" wrapText="1"/>
    </xf>
    <xf numFmtId="0" fontId="23" fillId="0" borderId="0" xfId="56" applyFont="1" applyAlignment="1">
      <alignment horizontal="left" vertical="center" wrapText="1"/>
    </xf>
    <xf numFmtId="0" fontId="23" fillId="0" borderId="16" xfId="56" applyFont="1" applyBorder="1" applyAlignment="1">
      <alignment horizontal="left" vertical="center" wrapText="1"/>
    </xf>
    <xf numFmtId="0" fontId="23" fillId="0" borderId="6" xfId="56" applyFont="1" applyBorder="1" applyAlignment="1">
      <alignment horizontal="left" vertical="center" wrapText="1"/>
    </xf>
    <xf numFmtId="0" fontId="23" fillId="0" borderId="7" xfId="56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165" fontId="11" fillId="0" borderId="12" xfId="10" applyNumberFormat="1" applyFont="1" applyBorder="1" applyAlignment="1">
      <alignment horizontal="center" vertical="center"/>
    </xf>
    <xf numFmtId="165" fontId="11" fillId="0" borderId="14" xfId="10" applyNumberFormat="1" applyFont="1" applyBorder="1" applyAlignment="1">
      <alignment horizontal="center" vertical="center"/>
    </xf>
    <xf numFmtId="165" fontId="11" fillId="0" borderId="15" xfId="10" applyNumberFormat="1" applyFont="1" applyBorder="1" applyAlignment="1">
      <alignment horizontal="center" vertical="center"/>
    </xf>
    <xf numFmtId="165" fontId="11" fillId="0" borderId="8" xfId="10" applyNumberFormat="1" applyFont="1" applyBorder="1" applyAlignment="1">
      <alignment horizontal="center" vertical="top"/>
    </xf>
    <xf numFmtId="165" fontId="11" fillId="0" borderId="4" xfId="10" applyNumberFormat="1" applyFont="1" applyBorder="1" applyAlignment="1">
      <alignment horizontal="center" vertical="top"/>
    </xf>
    <xf numFmtId="165" fontId="11" fillId="0" borderId="5" xfId="10" applyNumberFormat="1" applyFont="1" applyBorder="1" applyAlignment="1">
      <alignment horizontal="center" vertical="top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165" fontId="11" fillId="0" borderId="12" xfId="10" applyNumberFormat="1" applyFont="1" applyBorder="1" applyAlignment="1">
      <alignment horizontal="center" vertical="top"/>
    </xf>
    <xf numFmtId="165" fontId="11" fillId="0" borderId="14" xfId="10" applyNumberFormat="1" applyFont="1" applyBorder="1" applyAlignment="1">
      <alignment horizontal="center" vertical="top"/>
    </xf>
    <xf numFmtId="165" fontId="11" fillId="0" borderId="15" xfId="10" applyNumberFormat="1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2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41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7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2" fontId="11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/>
    </xf>
    <xf numFmtId="0" fontId="60" fillId="0" borderId="0" xfId="0" applyFont="1" applyAlignment="1">
      <alignment horizontal="left" vertical="top" wrapText="1"/>
    </xf>
    <xf numFmtId="0" fontId="43" fillId="9" borderId="0" xfId="0" applyFont="1" applyFill="1" applyAlignment="1">
      <alignment horizontal="center" vertical="center" wrapText="1"/>
    </xf>
    <xf numFmtId="165" fontId="11" fillId="0" borderId="8" xfId="10" applyNumberFormat="1" applyFont="1" applyBorder="1" applyAlignment="1">
      <alignment horizontal="center" vertical="center"/>
    </xf>
    <xf numFmtId="165" fontId="11" fillId="0" borderId="4" xfId="10" applyNumberFormat="1" applyFont="1" applyBorder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2" fontId="41" fillId="0" borderId="10" xfId="0" applyNumberFormat="1" applyFont="1" applyBorder="1" applyAlignment="1">
      <alignment horizontal="center" vertical="center" wrapText="1"/>
    </xf>
    <xf numFmtId="2" fontId="41" fillId="0" borderId="11" xfId="0" applyNumberFormat="1" applyFont="1" applyBorder="1" applyAlignment="1">
      <alignment horizontal="center" vertical="center" wrapText="1"/>
    </xf>
    <xf numFmtId="2" fontId="41" fillId="0" borderId="13" xfId="0" applyNumberFormat="1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49" fontId="48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48" fillId="0" borderId="0" xfId="0" applyNumberFormat="1" applyFont="1" applyAlignment="1">
      <alignment horizontal="center" vertical="center" wrapText="1"/>
    </xf>
    <xf numFmtId="49" fontId="50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48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6" fillId="0" borderId="14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righ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/>
    </xf>
    <xf numFmtId="167" fontId="10" fillId="13" borderId="23" xfId="0" applyNumberFormat="1" applyFont="1" applyFill="1" applyBorder="1" applyAlignment="1">
      <alignment horizontal="center" vertical="center" wrapText="1"/>
    </xf>
    <xf numFmtId="166" fontId="11" fillId="13" borderId="14" xfId="0" applyNumberFormat="1" applyFont="1" applyFill="1" applyBorder="1" applyAlignment="1">
      <alignment horizontal="center" vertical="center" wrapText="1"/>
    </xf>
    <xf numFmtId="0" fontId="8" fillId="14" borderId="3" xfId="0" applyFont="1" applyFill="1" applyBorder="1" applyAlignment="1">
      <alignment horizontal="right" vertical="center" wrapText="1"/>
    </xf>
    <xf numFmtId="0" fontId="15" fillId="14" borderId="3" xfId="0" applyFont="1" applyFill="1" applyBorder="1" applyAlignment="1">
      <alignment wrapText="1"/>
    </xf>
    <xf numFmtId="3" fontId="4" fillId="14" borderId="13" xfId="15" applyNumberFormat="1" applyFont="1" applyFill="1" applyBorder="1" applyAlignment="1" applyProtection="1">
      <alignment horizontal="right" vertical="center"/>
    </xf>
    <xf numFmtId="4" fontId="4" fillId="14" borderId="3" xfId="15" applyNumberFormat="1" applyFont="1" applyFill="1" applyBorder="1" applyAlignment="1" applyProtection="1">
      <alignment horizontal="center" vertical="center"/>
    </xf>
    <xf numFmtId="4" fontId="8" fillId="14" borderId="3" xfId="0" applyNumberFormat="1" applyFont="1" applyFill="1" applyBorder="1" applyAlignment="1">
      <alignment wrapText="1"/>
    </xf>
    <xf numFmtId="165" fontId="11" fillId="0" borderId="3" xfId="46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166" fontId="11" fillId="13" borderId="3" xfId="0" applyNumberFormat="1" applyFont="1" applyFill="1" applyBorder="1" applyAlignment="1">
      <alignment horizontal="center" vertical="center" wrapText="1"/>
    </xf>
  </cellXfs>
  <cellStyles count="60">
    <cellStyle name="_PERSONAL" xfId="1" xr:uid="{00000000-0005-0000-0000-000000000000}"/>
    <cellStyle name="_PERSONAL_1" xfId="2" xr:uid="{00000000-0005-0000-0000-000001000000}"/>
    <cellStyle name="None" xfId="3" xr:uid="{00000000-0005-0000-0000-000002000000}"/>
    <cellStyle name="normální_laroux" xfId="4" xr:uid="{00000000-0005-0000-0000-000003000000}"/>
    <cellStyle name="Normalny" xfId="0" builtinId="0"/>
    <cellStyle name="Normalny 2" xfId="5" xr:uid="{00000000-0005-0000-0000-000005000000}"/>
    <cellStyle name="Normalny 2 17" xfId="56" xr:uid="{209E92BB-A9C9-4E3F-A33D-D1F4BE348880}"/>
    <cellStyle name="Normalny 2 18" xfId="59" xr:uid="{AED93E61-9916-4A99-BA44-368D5756EB72}"/>
    <cellStyle name="Normalny 2 2" xfId="6" xr:uid="{00000000-0005-0000-0000-000006000000}"/>
    <cellStyle name="Normalny 2 2 2" xfId="7" xr:uid="{00000000-0005-0000-0000-000007000000}"/>
    <cellStyle name="Normalny 2 2 3" xfId="8" xr:uid="{00000000-0005-0000-0000-000008000000}"/>
    <cellStyle name="Normalny 2 2 4" xfId="9" xr:uid="{00000000-0005-0000-0000-000009000000}"/>
    <cellStyle name="Normalny 2 3" xfId="10" xr:uid="{00000000-0005-0000-0000-00000A000000}"/>
    <cellStyle name="Normalny 2 3 2" xfId="11" xr:uid="{00000000-0005-0000-0000-00000B000000}"/>
    <cellStyle name="Normalny 2 4" xfId="12" xr:uid="{00000000-0005-0000-0000-00000C000000}"/>
    <cellStyle name="Normalny 2 4 2" xfId="13" xr:uid="{00000000-0005-0000-0000-00000D000000}"/>
    <cellStyle name="Normalny 2 4 3" xfId="14" xr:uid="{00000000-0005-0000-0000-00000E000000}"/>
    <cellStyle name="Normalny 3" xfId="15" xr:uid="{00000000-0005-0000-0000-00000F000000}"/>
    <cellStyle name="Normalny 3 2" xfId="16" xr:uid="{00000000-0005-0000-0000-000010000000}"/>
    <cellStyle name="Normalny 3 3" xfId="17" xr:uid="{00000000-0005-0000-0000-000011000000}"/>
    <cellStyle name="Normalny 4" xfId="18" xr:uid="{00000000-0005-0000-0000-000012000000}"/>
    <cellStyle name="Normalny 4 2" xfId="19" xr:uid="{00000000-0005-0000-0000-000013000000}"/>
    <cellStyle name="Normalny 4 3" xfId="20" xr:uid="{00000000-0005-0000-0000-000014000000}"/>
    <cellStyle name="Normalny 5" xfId="21" xr:uid="{00000000-0005-0000-0000-000015000000}"/>
    <cellStyle name="Normalny 5 2" xfId="22" xr:uid="{00000000-0005-0000-0000-000016000000}"/>
    <cellStyle name="Normalny 5 2 2" xfId="23" xr:uid="{00000000-0005-0000-0000-000017000000}"/>
    <cellStyle name="Normalny 5 2 2 2" xfId="24" xr:uid="{00000000-0005-0000-0000-000018000000}"/>
    <cellStyle name="Normalny 5 2 3" xfId="25" xr:uid="{00000000-0005-0000-0000-000019000000}"/>
    <cellStyle name="Normalny 5 2 4" xfId="26" xr:uid="{00000000-0005-0000-0000-00001A000000}"/>
    <cellStyle name="Normalny 5 3" xfId="27" xr:uid="{00000000-0005-0000-0000-00001B000000}"/>
    <cellStyle name="Normalny 5 3 2" xfId="28" xr:uid="{00000000-0005-0000-0000-00001C000000}"/>
    <cellStyle name="Normalny 5 3 2 2" xfId="29" xr:uid="{00000000-0005-0000-0000-00001D000000}"/>
    <cellStyle name="Normalny 5 3 3" xfId="30" xr:uid="{00000000-0005-0000-0000-00001E000000}"/>
    <cellStyle name="Normalny 5 3 4" xfId="31" xr:uid="{00000000-0005-0000-0000-00001F000000}"/>
    <cellStyle name="Normalny 5 4" xfId="32" xr:uid="{00000000-0005-0000-0000-000020000000}"/>
    <cellStyle name="Normalny 5 4 2" xfId="33" xr:uid="{00000000-0005-0000-0000-000021000000}"/>
    <cellStyle name="Normalny 5 4 2 2" xfId="34" xr:uid="{00000000-0005-0000-0000-000022000000}"/>
    <cellStyle name="Normalny 5 4 3" xfId="35" xr:uid="{00000000-0005-0000-0000-000023000000}"/>
    <cellStyle name="Normalny 5 5" xfId="36" xr:uid="{00000000-0005-0000-0000-000024000000}"/>
    <cellStyle name="Normalny 5 5 2" xfId="37" xr:uid="{00000000-0005-0000-0000-000025000000}"/>
    <cellStyle name="Normalny 5 6" xfId="38" xr:uid="{00000000-0005-0000-0000-000026000000}"/>
    <cellStyle name="Normalny 5 7" xfId="39" xr:uid="{00000000-0005-0000-0000-000027000000}"/>
    <cellStyle name="Normalny 6" xfId="40" xr:uid="{00000000-0005-0000-0000-000028000000}"/>
    <cellStyle name="Normalny 6 2" xfId="41" xr:uid="{00000000-0005-0000-0000-000029000000}"/>
    <cellStyle name="Normalny 6 2 2" xfId="42" xr:uid="{00000000-0005-0000-0000-00002A000000}"/>
    <cellStyle name="Normalny 6 3" xfId="43" xr:uid="{00000000-0005-0000-0000-00002B000000}"/>
    <cellStyle name="Normalny 6 4" xfId="44" xr:uid="{00000000-0005-0000-0000-00002C000000}"/>
    <cellStyle name="Normalny 7" xfId="57" xr:uid="{47C9AE32-59CF-4E5B-9355-DBE01AF040C5}"/>
    <cellStyle name="Normalny 9" xfId="45" xr:uid="{00000000-0005-0000-0000-00002D000000}"/>
    <cellStyle name="Normalny 9 2" xfId="46" xr:uid="{00000000-0005-0000-0000-00002E000000}"/>
    <cellStyle name="Normalny_SL_KOSZT_Lew0_KO_OBIEKTY" xfId="47" xr:uid="{00000000-0005-0000-0000-000037000000}"/>
    <cellStyle name="Normalny_TER_Chełmno_DP 2" xfId="58" xr:uid="{844E431A-DC5D-4CE3-A629-4FDDF9DA01B3}"/>
    <cellStyle name="Normalny_TER_Milsko_droga" xfId="48" xr:uid="{00000000-0005-0000-0000-00003C000000}"/>
    <cellStyle name="Normalny_TER_Milsko_droga_KO_OBIEKTY" xfId="49" xr:uid="{00000000-0005-0000-0000-00003D000000}"/>
    <cellStyle name="Opis" xfId="50" xr:uid="{00000000-0005-0000-0000-00003E000000}"/>
    <cellStyle name="Procentowy 2" xfId="51" xr:uid="{00000000-0005-0000-0000-00003F000000}"/>
    <cellStyle name="Styl 1" xfId="52" xr:uid="{00000000-0005-0000-0000-000040000000}"/>
    <cellStyle name="Uwaga 2" xfId="53" xr:uid="{00000000-0005-0000-0000-000041000000}"/>
    <cellStyle name="Uwaga 2 2" xfId="54" xr:uid="{00000000-0005-0000-0000-000042000000}"/>
    <cellStyle name="Uwaga 2 3" xfId="55" xr:uid="{00000000-0005-0000-0000-000043000000}"/>
  </cellStyles>
  <dxfs count="164"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0</xdr:row>
      <xdr:rowOff>123825</xdr:rowOff>
    </xdr:from>
    <xdr:to>
      <xdr:col>10</xdr:col>
      <xdr:colOff>857250</xdr:colOff>
      <xdr:row>0</xdr:row>
      <xdr:rowOff>638175</xdr:rowOff>
    </xdr:to>
    <xdr:pic>
      <xdr:nvPicPr>
        <xdr:cNvPr id="2" name="Obraz 8" descr="is_fs_pl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23825"/>
          <a:ext cx="5391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2</xdr:row>
      <xdr:rowOff>19050</xdr:rowOff>
    </xdr:from>
    <xdr:to>
      <xdr:col>6</xdr:col>
      <xdr:colOff>469405</xdr:colOff>
      <xdr:row>4</xdr:row>
      <xdr:rowOff>139065</xdr:rowOff>
    </xdr:to>
    <xdr:pic>
      <xdr:nvPicPr>
        <xdr:cNvPr id="4" name="Obraz 12" descr="R:\P224_LK201\07_Pomoce\Tabelka rysunkowa\logo_PLK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33350" y="885825"/>
          <a:ext cx="247537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3B8E-D7D5-4A0E-A499-B4745F836DC7}">
  <sheetPr>
    <pageSetUpPr fitToPage="1"/>
  </sheetPr>
  <dimension ref="A1:M26"/>
  <sheetViews>
    <sheetView view="pageBreakPreview" topLeftCell="B14" zoomScaleNormal="100" zoomScaleSheetLayoutView="100" workbookViewId="0">
      <selection activeCell="J22" sqref="J22:K22"/>
    </sheetView>
  </sheetViews>
  <sheetFormatPr defaultRowHeight="13.2"/>
  <cols>
    <col min="1" max="1" width="1.44140625" style="19" hidden="1" customWidth="1"/>
    <col min="2" max="2" width="10.88671875" style="19" customWidth="1"/>
    <col min="3" max="3" width="5.88671875" style="19" customWidth="1"/>
    <col min="4" max="4" width="1.109375" style="19" customWidth="1"/>
    <col min="5" max="5" width="4" style="19" customWidth="1"/>
    <col min="6" max="6" width="10.33203125" style="19" customWidth="1"/>
    <col min="7" max="7" width="12" style="19" customWidth="1"/>
    <col min="8" max="8" width="5.109375" style="19" customWidth="1"/>
    <col min="9" max="9" width="11.6640625" style="19" customWidth="1"/>
    <col min="10" max="10" width="14.33203125" style="19" customWidth="1"/>
    <col min="11" max="11" width="20.44140625" style="19" customWidth="1"/>
    <col min="12" max="12" width="14.5546875" style="19" bestFit="1" customWidth="1"/>
    <col min="13" max="256" width="9.109375" style="19"/>
    <col min="257" max="257" width="0.109375" style="19" customWidth="1"/>
    <col min="258" max="258" width="10.88671875" style="19" customWidth="1"/>
    <col min="259" max="259" width="5.88671875" style="19" customWidth="1"/>
    <col min="260" max="260" width="1.109375" style="19" customWidth="1"/>
    <col min="261" max="261" width="4" style="19" customWidth="1"/>
    <col min="262" max="262" width="10.33203125" style="19" customWidth="1"/>
    <col min="263" max="263" width="12" style="19" customWidth="1"/>
    <col min="264" max="264" width="5.109375" style="19" customWidth="1"/>
    <col min="265" max="265" width="11.6640625" style="19" customWidth="1"/>
    <col min="266" max="266" width="14.33203125" style="19" customWidth="1"/>
    <col min="267" max="267" width="19.109375" style="19" customWidth="1"/>
    <col min="268" max="512" width="9.109375" style="19"/>
    <col min="513" max="513" width="0.109375" style="19" customWidth="1"/>
    <col min="514" max="514" width="10.88671875" style="19" customWidth="1"/>
    <col min="515" max="515" width="5.88671875" style="19" customWidth="1"/>
    <col min="516" max="516" width="1.109375" style="19" customWidth="1"/>
    <col min="517" max="517" width="4" style="19" customWidth="1"/>
    <col min="518" max="518" width="10.33203125" style="19" customWidth="1"/>
    <col min="519" max="519" width="12" style="19" customWidth="1"/>
    <col min="520" max="520" width="5.109375" style="19" customWidth="1"/>
    <col min="521" max="521" width="11.6640625" style="19" customWidth="1"/>
    <col min="522" max="522" width="14.33203125" style="19" customWidth="1"/>
    <col min="523" max="523" width="19.109375" style="19" customWidth="1"/>
    <col min="524" max="768" width="9.109375" style="19"/>
    <col min="769" max="769" width="0.109375" style="19" customWidth="1"/>
    <col min="770" max="770" width="10.88671875" style="19" customWidth="1"/>
    <col min="771" max="771" width="5.88671875" style="19" customWidth="1"/>
    <col min="772" max="772" width="1.109375" style="19" customWidth="1"/>
    <col min="773" max="773" width="4" style="19" customWidth="1"/>
    <col min="774" max="774" width="10.33203125" style="19" customWidth="1"/>
    <col min="775" max="775" width="12" style="19" customWidth="1"/>
    <col min="776" max="776" width="5.109375" style="19" customWidth="1"/>
    <col min="777" max="777" width="11.6640625" style="19" customWidth="1"/>
    <col min="778" max="778" width="14.33203125" style="19" customWidth="1"/>
    <col min="779" max="779" width="19.109375" style="19" customWidth="1"/>
    <col min="780" max="1024" width="9.109375" style="19"/>
    <col min="1025" max="1025" width="0.109375" style="19" customWidth="1"/>
    <col min="1026" max="1026" width="10.88671875" style="19" customWidth="1"/>
    <col min="1027" max="1027" width="5.88671875" style="19" customWidth="1"/>
    <col min="1028" max="1028" width="1.109375" style="19" customWidth="1"/>
    <col min="1029" max="1029" width="4" style="19" customWidth="1"/>
    <col min="1030" max="1030" width="10.33203125" style="19" customWidth="1"/>
    <col min="1031" max="1031" width="12" style="19" customWidth="1"/>
    <col min="1032" max="1032" width="5.109375" style="19" customWidth="1"/>
    <col min="1033" max="1033" width="11.6640625" style="19" customWidth="1"/>
    <col min="1034" max="1034" width="14.33203125" style="19" customWidth="1"/>
    <col min="1035" max="1035" width="19.109375" style="19" customWidth="1"/>
    <col min="1036" max="1280" width="9.109375" style="19"/>
    <col min="1281" max="1281" width="0.109375" style="19" customWidth="1"/>
    <col min="1282" max="1282" width="10.88671875" style="19" customWidth="1"/>
    <col min="1283" max="1283" width="5.88671875" style="19" customWidth="1"/>
    <col min="1284" max="1284" width="1.109375" style="19" customWidth="1"/>
    <col min="1285" max="1285" width="4" style="19" customWidth="1"/>
    <col min="1286" max="1286" width="10.33203125" style="19" customWidth="1"/>
    <col min="1287" max="1287" width="12" style="19" customWidth="1"/>
    <col min="1288" max="1288" width="5.109375" style="19" customWidth="1"/>
    <col min="1289" max="1289" width="11.6640625" style="19" customWidth="1"/>
    <col min="1290" max="1290" width="14.33203125" style="19" customWidth="1"/>
    <col min="1291" max="1291" width="19.109375" style="19" customWidth="1"/>
    <col min="1292" max="1536" width="9.109375" style="19"/>
    <col min="1537" max="1537" width="0.109375" style="19" customWidth="1"/>
    <col min="1538" max="1538" width="10.88671875" style="19" customWidth="1"/>
    <col min="1539" max="1539" width="5.88671875" style="19" customWidth="1"/>
    <col min="1540" max="1540" width="1.109375" style="19" customWidth="1"/>
    <col min="1541" max="1541" width="4" style="19" customWidth="1"/>
    <col min="1542" max="1542" width="10.33203125" style="19" customWidth="1"/>
    <col min="1543" max="1543" width="12" style="19" customWidth="1"/>
    <col min="1544" max="1544" width="5.109375" style="19" customWidth="1"/>
    <col min="1545" max="1545" width="11.6640625" style="19" customWidth="1"/>
    <col min="1546" max="1546" width="14.33203125" style="19" customWidth="1"/>
    <col min="1547" max="1547" width="19.109375" style="19" customWidth="1"/>
    <col min="1548" max="1792" width="9.109375" style="19"/>
    <col min="1793" max="1793" width="0.109375" style="19" customWidth="1"/>
    <col min="1794" max="1794" width="10.88671875" style="19" customWidth="1"/>
    <col min="1795" max="1795" width="5.88671875" style="19" customWidth="1"/>
    <col min="1796" max="1796" width="1.109375" style="19" customWidth="1"/>
    <col min="1797" max="1797" width="4" style="19" customWidth="1"/>
    <col min="1798" max="1798" width="10.33203125" style="19" customWidth="1"/>
    <col min="1799" max="1799" width="12" style="19" customWidth="1"/>
    <col min="1800" max="1800" width="5.109375" style="19" customWidth="1"/>
    <col min="1801" max="1801" width="11.6640625" style="19" customWidth="1"/>
    <col min="1802" max="1802" width="14.33203125" style="19" customWidth="1"/>
    <col min="1803" max="1803" width="19.109375" style="19" customWidth="1"/>
    <col min="1804" max="2048" width="9.109375" style="19"/>
    <col min="2049" max="2049" width="0.109375" style="19" customWidth="1"/>
    <col min="2050" max="2050" width="10.88671875" style="19" customWidth="1"/>
    <col min="2051" max="2051" width="5.88671875" style="19" customWidth="1"/>
    <col min="2052" max="2052" width="1.109375" style="19" customWidth="1"/>
    <col min="2053" max="2053" width="4" style="19" customWidth="1"/>
    <col min="2054" max="2054" width="10.33203125" style="19" customWidth="1"/>
    <col min="2055" max="2055" width="12" style="19" customWidth="1"/>
    <col min="2056" max="2056" width="5.109375" style="19" customWidth="1"/>
    <col min="2057" max="2057" width="11.6640625" style="19" customWidth="1"/>
    <col min="2058" max="2058" width="14.33203125" style="19" customWidth="1"/>
    <col min="2059" max="2059" width="19.109375" style="19" customWidth="1"/>
    <col min="2060" max="2304" width="9.109375" style="19"/>
    <col min="2305" max="2305" width="0.109375" style="19" customWidth="1"/>
    <col min="2306" max="2306" width="10.88671875" style="19" customWidth="1"/>
    <col min="2307" max="2307" width="5.88671875" style="19" customWidth="1"/>
    <col min="2308" max="2308" width="1.109375" style="19" customWidth="1"/>
    <col min="2309" max="2309" width="4" style="19" customWidth="1"/>
    <col min="2310" max="2310" width="10.33203125" style="19" customWidth="1"/>
    <col min="2311" max="2311" width="12" style="19" customWidth="1"/>
    <col min="2312" max="2312" width="5.109375" style="19" customWidth="1"/>
    <col min="2313" max="2313" width="11.6640625" style="19" customWidth="1"/>
    <col min="2314" max="2314" width="14.33203125" style="19" customWidth="1"/>
    <col min="2315" max="2315" width="19.109375" style="19" customWidth="1"/>
    <col min="2316" max="2560" width="9.109375" style="19"/>
    <col min="2561" max="2561" width="0.109375" style="19" customWidth="1"/>
    <col min="2562" max="2562" width="10.88671875" style="19" customWidth="1"/>
    <col min="2563" max="2563" width="5.88671875" style="19" customWidth="1"/>
    <col min="2564" max="2564" width="1.109375" style="19" customWidth="1"/>
    <col min="2565" max="2565" width="4" style="19" customWidth="1"/>
    <col min="2566" max="2566" width="10.33203125" style="19" customWidth="1"/>
    <col min="2567" max="2567" width="12" style="19" customWidth="1"/>
    <col min="2568" max="2568" width="5.109375" style="19" customWidth="1"/>
    <col min="2569" max="2569" width="11.6640625" style="19" customWidth="1"/>
    <col min="2570" max="2570" width="14.33203125" style="19" customWidth="1"/>
    <col min="2571" max="2571" width="19.109375" style="19" customWidth="1"/>
    <col min="2572" max="2816" width="9.109375" style="19"/>
    <col min="2817" max="2817" width="0.109375" style="19" customWidth="1"/>
    <col min="2818" max="2818" width="10.88671875" style="19" customWidth="1"/>
    <col min="2819" max="2819" width="5.88671875" style="19" customWidth="1"/>
    <col min="2820" max="2820" width="1.109375" style="19" customWidth="1"/>
    <col min="2821" max="2821" width="4" style="19" customWidth="1"/>
    <col min="2822" max="2822" width="10.33203125" style="19" customWidth="1"/>
    <col min="2823" max="2823" width="12" style="19" customWidth="1"/>
    <col min="2824" max="2824" width="5.109375" style="19" customWidth="1"/>
    <col min="2825" max="2825" width="11.6640625" style="19" customWidth="1"/>
    <col min="2826" max="2826" width="14.33203125" style="19" customWidth="1"/>
    <col min="2827" max="2827" width="19.109375" style="19" customWidth="1"/>
    <col min="2828" max="3072" width="9.109375" style="19"/>
    <col min="3073" max="3073" width="0.109375" style="19" customWidth="1"/>
    <col min="3074" max="3074" width="10.88671875" style="19" customWidth="1"/>
    <col min="3075" max="3075" width="5.88671875" style="19" customWidth="1"/>
    <col min="3076" max="3076" width="1.109375" style="19" customWidth="1"/>
    <col min="3077" max="3077" width="4" style="19" customWidth="1"/>
    <col min="3078" max="3078" width="10.33203125" style="19" customWidth="1"/>
    <col min="3079" max="3079" width="12" style="19" customWidth="1"/>
    <col min="3080" max="3080" width="5.109375" style="19" customWidth="1"/>
    <col min="3081" max="3081" width="11.6640625" style="19" customWidth="1"/>
    <col min="3082" max="3082" width="14.33203125" style="19" customWidth="1"/>
    <col min="3083" max="3083" width="19.109375" style="19" customWidth="1"/>
    <col min="3084" max="3328" width="9.109375" style="19"/>
    <col min="3329" max="3329" width="0.109375" style="19" customWidth="1"/>
    <col min="3330" max="3330" width="10.88671875" style="19" customWidth="1"/>
    <col min="3331" max="3331" width="5.88671875" style="19" customWidth="1"/>
    <col min="3332" max="3332" width="1.109375" style="19" customWidth="1"/>
    <col min="3333" max="3333" width="4" style="19" customWidth="1"/>
    <col min="3334" max="3334" width="10.33203125" style="19" customWidth="1"/>
    <col min="3335" max="3335" width="12" style="19" customWidth="1"/>
    <col min="3336" max="3336" width="5.109375" style="19" customWidth="1"/>
    <col min="3337" max="3337" width="11.6640625" style="19" customWidth="1"/>
    <col min="3338" max="3338" width="14.33203125" style="19" customWidth="1"/>
    <col min="3339" max="3339" width="19.109375" style="19" customWidth="1"/>
    <col min="3340" max="3584" width="9.109375" style="19"/>
    <col min="3585" max="3585" width="0.109375" style="19" customWidth="1"/>
    <col min="3586" max="3586" width="10.88671875" style="19" customWidth="1"/>
    <col min="3587" max="3587" width="5.88671875" style="19" customWidth="1"/>
    <col min="3588" max="3588" width="1.109375" style="19" customWidth="1"/>
    <col min="3589" max="3589" width="4" style="19" customWidth="1"/>
    <col min="3590" max="3590" width="10.33203125" style="19" customWidth="1"/>
    <col min="3591" max="3591" width="12" style="19" customWidth="1"/>
    <col min="3592" max="3592" width="5.109375" style="19" customWidth="1"/>
    <col min="3593" max="3593" width="11.6640625" style="19" customWidth="1"/>
    <col min="3594" max="3594" width="14.33203125" style="19" customWidth="1"/>
    <col min="3595" max="3595" width="19.109375" style="19" customWidth="1"/>
    <col min="3596" max="3840" width="9.109375" style="19"/>
    <col min="3841" max="3841" width="0.109375" style="19" customWidth="1"/>
    <col min="3842" max="3842" width="10.88671875" style="19" customWidth="1"/>
    <col min="3843" max="3843" width="5.88671875" style="19" customWidth="1"/>
    <col min="3844" max="3844" width="1.109375" style="19" customWidth="1"/>
    <col min="3845" max="3845" width="4" style="19" customWidth="1"/>
    <col min="3846" max="3846" width="10.33203125" style="19" customWidth="1"/>
    <col min="3847" max="3847" width="12" style="19" customWidth="1"/>
    <col min="3848" max="3848" width="5.109375" style="19" customWidth="1"/>
    <col min="3849" max="3849" width="11.6640625" style="19" customWidth="1"/>
    <col min="3850" max="3850" width="14.33203125" style="19" customWidth="1"/>
    <col min="3851" max="3851" width="19.109375" style="19" customWidth="1"/>
    <col min="3852" max="4096" width="9.109375" style="19"/>
    <col min="4097" max="4097" width="0.109375" style="19" customWidth="1"/>
    <col min="4098" max="4098" width="10.88671875" style="19" customWidth="1"/>
    <col min="4099" max="4099" width="5.88671875" style="19" customWidth="1"/>
    <col min="4100" max="4100" width="1.109375" style="19" customWidth="1"/>
    <col min="4101" max="4101" width="4" style="19" customWidth="1"/>
    <col min="4102" max="4102" width="10.33203125" style="19" customWidth="1"/>
    <col min="4103" max="4103" width="12" style="19" customWidth="1"/>
    <col min="4104" max="4104" width="5.109375" style="19" customWidth="1"/>
    <col min="4105" max="4105" width="11.6640625" style="19" customWidth="1"/>
    <col min="4106" max="4106" width="14.33203125" style="19" customWidth="1"/>
    <col min="4107" max="4107" width="19.109375" style="19" customWidth="1"/>
    <col min="4108" max="4352" width="9.109375" style="19"/>
    <col min="4353" max="4353" width="0.109375" style="19" customWidth="1"/>
    <col min="4354" max="4354" width="10.88671875" style="19" customWidth="1"/>
    <col min="4355" max="4355" width="5.88671875" style="19" customWidth="1"/>
    <col min="4356" max="4356" width="1.109375" style="19" customWidth="1"/>
    <col min="4357" max="4357" width="4" style="19" customWidth="1"/>
    <col min="4358" max="4358" width="10.33203125" style="19" customWidth="1"/>
    <col min="4359" max="4359" width="12" style="19" customWidth="1"/>
    <col min="4360" max="4360" width="5.109375" style="19" customWidth="1"/>
    <col min="4361" max="4361" width="11.6640625" style="19" customWidth="1"/>
    <col min="4362" max="4362" width="14.33203125" style="19" customWidth="1"/>
    <col min="4363" max="4363" width="19.109375" style="19" customWidth="1"/>
    <col min="4364" max="4608" width="9.109375" style="19"/>
    <col min="4609" max="4609" width="0.109375" style="19" customWidth="1"/>
    <col min="4610" max="4610" width="10.88671875" style="19" customWidth="1"/>
    <col min="4611" max="4611" width="5.88671875" style="19" customWidth="1"/>
    <col min="4612" max="4612" width="1.109375" style="19" customWidth="1"/>
    <col min="4613" max="4613" width="4" style="19" customWidth="1"/>
    <col min="4614" max="4614" width="10.33203125" style="19" customWidth="1"/>
    <col min="4615" max="4615" width="12" style="19" customWidth="1"/>
    <col min="4616" max="4616" width="5.109375" style="19" customWidth="1"/>
    <col min="4617" max="4617" width="11.6640625" style="19" customWidth="1"/>
    <col min="4618" max="4618" width="14.33203125" style="19" customWidth="1"/>
    <col min="4619" max="4619" width="19.109375" style="19" customWidth="1"/>
    <col min="4620" max="4864" width="9.109375" style="19"/>
    <col min="4865" max="4865" width="0.109375" style="19" customWidth="1"/>
    <col min="4866" max="4866" width="10.88671875" style="19" customWidth="1"/>
    <col min="4867" max="4867" width="5.88671875" style="19" customWidth="1"/>
    <col min="4868" max="4868" width="1.109375" style="19" customWidth="1"/>
    <col min="4869" max="4869" width="4" style="19" customWidth="1"/>
    <col min="4870" max="4870" width="10.33203125" style="19" customWidth="1"/>
    <col min="4871" max="4871" width="12" style="19" customWidth="1"/>
    <col min="4872" max="4872" width="5.109375" style="19" customWidth="1"/>
    <col min="4873" max="4873" width="11.6640625" style="19" customWidth="1"/>
    <col min="4874" max="4874" width="14.33203125" style="19" customWidth="1"/>
    <col min="4875" max="4875" width="19.109375" style="19" customWidth="1"/>
    <col min="4876" max="5120" width="9.109375" style="19"/>
    <col min="5121" max="5121" width="0.109375" style="19" customWidth="1"/>
    <col min="5122" max="5122" width="10.88671875" style="19" customWidth="1"/>
    <col min="5123" max="5123" width="5.88671875" style="19" customWidth="1"/>
    <col min="5124" max="5124" width="1.109375" style="19" customWidth="1"/>
    <col min="5125" max="5125" width="4" style="19" customWidth="1"/>
    <col min="5126" max="5126" width="10.33203125" style="19" customWidth="1"/>
    <col min="5127" max="5127" width="12" style="19" customWidth="1"/>
    <col min="5128" max="5128" width="5.109375" style="19" customWidth="1"/>
    <col min="5129" max="5129" width="11.6640625" style="19" customWidth="1"/>
    <col min="5130" max="5130" width="14.33203125" style="19" customWidth="1"/>
    <col min="5131" max="5131" width="19.109375" style="19" customWidth="1"/>
    <col min="5132" max="5376" width="9.109375" style="19"/>
    <col min="5377" max="5377" width="0.109375" style="19" customWidth="1"/>
    <col min="5378" max="5378" width="10.88671875" style="19" customWidth="1"/>
    <col min="5379" max="5379" width="5.88671875" style="19" customWidth="1"/>
    <col min="5380" max="5380" width="1.109375" style="19" customWidth="1"/>
    <col min="5381" max="5381" width="4" style="19" customWidth="1"/>
    <col min="5382" max="5382" width="10.33203125" style="19" customWidth="1"/>
    <col min="5383" max="5383" width="12" style="19" customWidth="1"/>
    <col min="5384" max="5384" width="5.109375" style="19" customWidth="1"/>
    <col min="5385" max="5385" width="11.6640625" style="19" customWidth="1"/>
    <col min="5386" max="5386" width="14.33203125" style="19" customWidth="1"/>
    <col min="5387" max="5387" width="19.109375" style="19" customWidth="1"/>
    <col min="5388" max="5632" width="9.109375" style="19"/>
    <col min="5633" max="5633" width="0.109375" style="19" customWidth="1"/>
    <col min="5634" max="5634" width="10.88671875" style="19" customWidth="1"/>
    <col min="5635" max="5635" width="5.88671875" style="19" customWidth="1"/>
    <col min="5636" max="5636" width="1.109375" style="19" customWidth="1"/>
    <col min="5637" max="5637" width="4" style="19" customWidth="1"/>
    <col min="5638" max="5638" width="10.33203125" style="19" customWidth="1"/>
    <col min="5639" max="5639" width="12" style="19" customWidth="1"/>
    <col min="5640" max="5640" width="5.109375" style="19" customWidth="1"/>
    <col min="5641" max="5641" width="11.6640625" style="19" customWidth="1"/>
    <col min="5642" max="5642" width="14.33203125" style="19" customWidth="1"/>
    <col min="5643" max="5643" width="19.109375" style="19" customWidth="1"/>
    <col min="5644" max="5888" width="9.109375" style="19"/>
    <col min="5889" max="5889" width="0.109375" style="19" customWidth="1"/>
    <col min="5890" max="5890" width="10.88671875" style="19" customWidth="1"/>
    <col min="5891" max="5891" width="5.88671875" style="19" customWidth="1"/>
    <col min="5892" max="5892" width="1.109375" style="19" customWidth="1"/>
    <col min="5893" max="5893" width="4" style="19" customWidth="1"/>
    <col min="5894" max="5894" width="10.33203125" style="19" customWidth="1"/>
    <col min="5895" max="5895" width="12" style="19" customWidth="1"/>
    <col min="5896" max="5896" width="5.109375" style="19" customWidth="1"/>
    <col min="5897" max="5897" width="11.6640625" style="19" customWidth="1"/>
    <col min="5898" max="5898" width="14.33203125" style="19" customWidth="1"/>
    <col min="5899" max="5899" width="19.109375" style="19" customWidth="1"/>
    <col min="5900" max="6144" width="9.109375" style="19"/>
    <col min="6145" max="6145" width="0.109375" style="19" customWidth="1"/>
    <col min="6146" max="6146" width="10.88671875" style="19" customWidth="1"/>
    <col min="6147" max="6147" width="5.88671875" style="19" customWidth="1"/>
    <col min="6148" max="6148" width="1.109375" style="19" customWidth="1"/>
    <col min="6149" max="6149" width="4" style="19" customWidth="1"/>
    <col min="6150" max="6150" width="10.33203125" style="19" customWidth="1"/>
    <col min="6151" max="6151" width="12" style="19" customWidth="1"/>
    <col min="6152" max="6152" width="5.109375" style="19" customWidth="1"/>
    <col min="6153" max="6153" width="11.6640625" style="19" customWidth="1"/>
    <col min="6154" max="6154" width="14.33203125" style="19" customWidth="1"/>
    <col min="6155" max="6155" width="19.109375" style="19" customWidth="1"/>
    <col min="6156" max="6400" width="9.109375" style="19"/>
    <col min="6401" max="6401" width="0.109375" style="19" customWidth="1"/>
    <col min="6402" max="6402" width="10.88671875" style="19" customWidth="1"/>
    <col min="6403" max="6403" width="5.88671875" style="19" customWidth="1"/>
    <col min="6404" max="6404" width="1.109375" style="19" customWidth="1"/>
    <col min="6405" max="6405" width="4" style="19" customWidth="1"/>
    <col min="6406" max="6406" width="10.33203125" style="19" customWidth="1"/>
    <col min="6407" max="6407" width="12" style="19" customWidth="1"/>
    <col min="6408" max="6408" width="5.109375" style="19" customWidth="1"/>
    <col min="6409" max="6409" width="11.6640625" style="19" customWidth="1"/>
    <col min="6410" max="6410" width="14.33203125" style="19" customWidth="1"/>
    <col min="6411" max="6411" width="19.109375" style="19" customWidth="1"/>
    <col min="6412" max="6656" width="9.109375" style="19"/>
    <col min="6657" max="6657" width="0.109375" style="19" customWidth="1"/>
    <col min="6658" max="6658" width="10.88671875" style="19" customWidth="1"/>
    <col min="6659" max="6659" width="5.88671875" style="19" customWidth="1"/>
    <col min="6660" max="6660" width="1.109375" style="19" customWidth="1"/>
    <col min="6661" max="6661" width="4" style="19" customWidth="1"/>
    <col min="6662" max="6662" width="10.33203125" style="19" customWidth="1"/>
    <col min="6663" max="6663" width="12" style="19" customWidth="1"/>
    <col min="6664" max="6664" width="5.109375" style="19" customWidth="1"/>
    <col min="6665" max="6665" width="11.6640625" style="19" customWidth="1"/>
    <col min="6666" max="6666" width="14.33203125" style="19" customWidth="1"/>
    <col min="6667" max="6667" width="19.109375" style="19" customWidth="1"/>
    <col min="6668" max="6912" width="9.109375" style="19"/>
    <col min="6913" max="6913" width="0.109375" style="19" customWidth="1"/>
    <col min="6914" max="6914" width="10.88671875" style="19" customWidth="1"/>
    <col min="6915" max="6915" width="5.88671875" style="19" customWidth="1"/>
    <col min="6916" max="6916" width="1.109375" style="19" customWidth="1"/>
    <col min="6917" max="6917" width="4" style="19" customWidth="1"/>
    <col min="6918" max="6918" width="10.33203125" style="19" customWidth="1"/>
    <col min="6919" max="6919" width="12" style="19" customWidth="1"/>
    <col min="6920" max="6920" width="5.109375" style="19" customWidth="1"/>
    <col min="6921" max="6921" width="11.6640625" style="19" customWidth="1"/>
    <col min="6922" max="6922" width="14.33203125" style="19" customWidth="1"/>
    <col min="6923" max="6923" width="19.109375" style="19" customWidth="1"/>
    <col min="6924" max="7168" width="9.109375" style="19"/>
    <col min="7169" max="7169" width="0.109375" style="19" customWidth="1"/>
    <col min="7170" max="7170" width="10.88671875" style="19" customWidth="1"/>
    <col min="7171" max="7171" width="5.88671875" style="19" customWidth="1"/>
    <col min="7172" max="7172" width="1.109375" style="19" customWidth="1"/>
    <col min="7173" max="7173" width="4" style="19" customWidth="1"/>
    <col min="7174" max="7174" width="10.33203125" style="19" customWidth="1"/>
    <col min="7175" max="7175" width="12" style="19" customWidth="1"/>
    <col min="7176" max="7176" width="5.109375" style="19" customWidth="1"/>
    <col min="7177" max="7177" width="11.6640625" style="19" customWidth="1"/>
    <col min="7178" max="7178" width="14.33203125" style="19" customWidth="1"/>
    <col min="7179" max="7179" width="19.109375" style="19" customWidth="1"/>
    <col min="7180" max="7424" width="9.109375" style="19"/>
    <col min="7425" max="7425" width="0.109375" style="19" customWidth="1"/>
    <col min="7426" max="7426" width="10.88671875" style="19" customWidth="1"/>
    <col min="7427" max="7427" width="5.88671875" style="19" customWidth="1"/>
    <col min="7428" max="7428" width="1.109375" style="19" customWidth="1"/>
    <col min="7429" max="7429" width="4" style="19" customWidth="1"/>
    <col min="7430" max="7430" width="10.33203125" style="19" customWidth="1"/>
    <col min="7431" max="7431" width="12" style="19" customWidth="1"/>
    <col min="7432" max="7432" width="5.109375" style="19" customWidth="1"/>
    <col min="7433" max="7433" width="11.6640625" style="19" customWidth="1"/>
    <col min="7434" max="7434" width="14.33203125" style="19" customWidth="1"/>
    <col min="7435" max="7435" width="19.109375" style="19" customWidth="1"/>
    <col min="7436" max="7680" width="9.109375" style="19"/>
    <col min="7681" max="7681" width="0.109375" style="19" customWidth="1"/>
    <col min="7682" max="7682" width="10.88671875" style="19" customWidth="1"/>
    <col min="7683" max="7683" width="5.88671875" style="19" customWidth="1"/>
    <col min="7684" max="7684" width="1.109375" style="19" customWidth="1"/>
    <col min="7685" max="7685" width="4" style="19" customWidth="1"/>
    <col min="7686" max="7686" width="10.33203125" style="19" customWidth="1"/>
    <col min="7687" max="7687" width="12" style="19" customWidth="1"/>
    <col min="7688" max="7688" width="5.109375" style="19" customWidth="1"/>
    <col min="7689" max="7689" width="11.6640625" style="19" customWidth="1"/>
    <col min="7690" max="7690" width="14.33203125" style="19" customWidth="1"/>
    <col min="7691" max="7691" width="19.109375" style="19" customWidth="1"/>
    <col min="7692" max="7936" width="9.109375" style="19"/>
    <col min="7937" max="7937" width="0.109375" style="19" customWidth="1"/>
    <col min="7938" max="7938" width="10.88671875" style="19" customWidth="1"/>
    <col min="7939" max="7939" width="5.88671875" style="19" customWidth="1"/>
    <col min="7940" max="7940" width="1.109375" style="19" customWidth="1"/>
    <col min="7941" max="7941" width="4" style="19" customWidth="1"/>
    <col min="7942" max="7942" width="10.33203125" style="19" customWidth="1"/>
    <col min="7943" max="7943" width="12" style="19" customWidth="1"/>
    <col min="7944" max="7944" width="5.109375" style="19" customWidth="1"/>
    <col min="7945" max="7945" width="11.6640625" style="19" customWidth="1"/>
    <col min="7946" max="7946" width="14.33203125" style="19" customWidth="1"/>
    <col min="7947" max="7947" width="19.109375" style="19" customWidth="1"/>
    <col min="7948" max="8192" width="9.109375" style="19"/>
    <col min="8193" max="8193" width="0.109375" style="19" customWidth="1"/>
    <col min="8194" max="8194" width="10.88671875" style="19" customWidth="1"/>
    <col min="8195" max="8195" width="5.88671875" style="19" customWidth="1"/>
    <col min="8196" max="8196" width="1.109375" style="19" customWidth="1"/>
    <col min="8197" max="8197" width="4" style="19" customWidth="1"/>
    <col min="8198" max="8198" width="10.33203125" style="19" customWidth="1"/>
    <col min="8199" max="8199" width="12" style="19" customWidth="1"/>
    <col min="8200" max="8200" width="5.109375" style="19" customWidth="1"/>
    <col min="8201" max="8201" width="11.6640625" style="19" customWidth="1"/>
    <col min="8202" max="8202" width="14.33203125" style="19" customWidth="1"/>
    <col min="8203" max="8203" width="19.109375" style="19" customWidth="1"/>
    <col min="8204" max="8448" width="9.109375" style="19"/>
    <col min="8449" max="8449" width="0.109375" style="19" customWidth="1"/>
    <col min="8450" max="8450" width="10.88671875" style="19" customWidth="1"/>
    <col min="8451" max="8451" width="5.88671875" style="19" customWidth="1"/>
    <col min="8452" max="8452" width="1.109375" style="19" customWidth="1"/>
    <col min="8453" max="8453" width="4" style="19" customWidth="1"/>
    <col min="8454" max="8454" width="10.33203125" style="19" customWidth="1"/>
    <col min="8455" max="8455" width="12" style="19" customWidth="1"/>
    <col min="8456" max="8456" width="5.109375" style="19" customWidth="1"/>
    <col min="8457" max="8457" width="11.6640625" style="19" customWidth="1"/>
    <col min="8458" max="8458" width="14.33203125" style="19" customWidth="1"/>
    <col min="8459" max="8459" width="19.109375" style="19" customWidth="1"/>
    <col min="8460" max="8704" width="9.109375" style="19"/>
    <col min="8705" max="8705" width="0.109375" style="19" customWidth="1"/>
    <col min="8706" max="8706" width="10.88671875" style="19" customWidth="1"/>
    <col min="8707" max="8707" width="5.88671875" style="19" customWidth="1"/>
    <col min="8708" max="8708" width="1.109375" style="19" customWidth="1"/>
    <col min="8709" max="8709" width="4" style="19" customWidth="1"/>
    <col min="8710" max="8710" width="10.33203125" style="19" customWidth="1"/>
    <col min="8711" max="8711" width="12" style="19" customWidth="1"/>
    <col min="8712" max="8712" width="5.109375" style="19" customWidth="1"/>
    <col min="8713" max="8713" width="11.6640625" style="19" customWidth="1"/>
    <col min="8714" max="8714" width="14.33203125" style="19" customWidth="1"/>
    <col min="8715" max="8715" width="19.109375" style="19" customWidth="1"/>
    <col min="8716" max="8960" width="9.109375" style="19"/>
    <col min="8961" max="8961" width="0.109375" style="19" customWidth="1"/>
    <col min="8962" max="8962" width="10.88671875" style="19" customWidth="1"/>
    <col min="8963" max="8963" width="5.88671875" style="19" customWidth="1"/>
    <col min="8964" max="8964" width="1.109375" style="19" customWidth="1"/>
    <col min="8965" max="8965" width="4" style="19" customWidth="1"/>
    <col min="8966" max="8966" width="10.33203125" style="19" customWidth="1"/>
    <col min="8967" max="8967" width="12" style="19" customWidth="1"/>
    <col min="8968" max="8968" width="5.109375" style="19" customWidth="1"/>
    <col min="8969" max="8969" width="11.6640625" style="19" customWidth="1"/>
    <col min="8970" max="8970" width="14.33203125" style="19" customWidth="1"/>
    <col min="8971" max="8971" width="19.109375" style="19" customWidth="1"/>
    <col min="8972" max="9216" width="9.109375" style="19"/>
    <col min="9217" max="9217" width="0.109375" style="19" customWidth="1"/>
    <col min="9218" max="9218" width="10.88671875" style="19" customWidth="1"/>
    <col min="9219" max="9219" width="5.88671875" style="19" customWidth="1"/>
    <col min="9220" max="9220" width="1.109375" style="19" customWidth="1"/>
    <col min="9221" max="9221" width="4" style="19" customWidth="1"/>
    <col min="9222" max="9222" width="10.33203125" style="19" customWidth="1"/>
    <col min="9223" max="9223" width="12" style="19" customWidth="1"/>
    <col min="9224" max="9224" width="5.109375" style="19" customWidth="1"/>
    <col min="9225" max="9225" width="11.6640625" style="19" customWidth="1"/>
    <col min="9226" max="9226" width="14.33203125" style="19" customWidth="1"/>
    <col min="9227" max="9227" width="19.109375" style="19" customWidth="1"/>
    <col min="9228" max="9472" width="9.109375" style="19"/>
    <col min="9473" max="9473" width="0.109375" style="19" customWidth="1"/>
    <col min="9474" max="9474" width="10.88671875" style="19" customWidth="1"/>
    <col min="9475" max="9475" width="5.88671875" style="19" customWidth="1"/>
    <col min="9476" max="9476" width="1.109375" style="19" customWidth="1"/>
    <col min="9477" max="9477" width="4" style="19" customWidth="1"/>
    <col min="9478" max="9478" width="10.33203125" style="19" customWidth="1"/>
    <col min="9479" max="9479" width="12" style="19" customWidth="1"/>
    <col min="9480" max="9480" width="5.109375" style="19" customWidth="1"/>
    <col min="9481" max="9481" width="11.6640625" style="19" customWidth="1"/>
    <col min="9482" max="9482" width="14.33203125" style="19" customWidth="1"/>
    <col min="9483" max="9483" width="19.109375" style="19" customWidth="1"/>
    <col min="9484" max="9728" width="9.109375" style="19"/>
    <col min="9729" max="9729" width="0.109375" style="19" customWidth="1"/>
    <col min="9730" max="9730" width="10.88671875" style="19" customWidth="1"/>
    <col min="9731" max="9731" width="5.88671875" style="19" customWidth="1"/>
    <col min="9732" max="9732" width="1.109375" style="19" customWidth="1"/>
    <col min="9733" max="9733" width="4" style="19" customWidth="1"/>
    <col min="9734" max="9734" width="10.33203125" style="19" customWidth="1"/>
    <col min="9735" max="9735" width="12" style="19" customWidth="1"/>
    <col min="9736" max="9736" width="5.109375" style="19" customWidth="1"/>
    <col min="9737" max="9737" width="11.6640625" style="19" customWidth="1"/>
    <col min="9738" max="9738" width="14.33203125" style="19" customWidth="1"/>
    <col min="9739" max="9739" width="19.109375" style="19" customWidth="1"/>
    <col min="9740" max="9984" width="9.109375" style="19"/>
    <col min="9985" max="9985" width="0.109375" style="19" customWidth="1"/>
    <col min="9986" max="9986" width="10.88671875" style="19" customWidth="1"/>
    <col min="9987" max="9987" width="5.88671875" style="19" customWidth="1"/>
    <col min="9988" max="9988" width="1.109375" style="19" customWidth="1"/>
    <col min="9989" max="9989" width="4" style="19" customWidth="1"/>
    <col min="9990" max="9990" width="10.33203125" style="19" customWidth="1"/>
    <col min="9991" max="9991" width="12" style="19" customWidth="1"/>
    <col min="9992" max="9992" width="5.109375" style="19" customWidth="1"/>
    <col min="9993" max="9993" width="11.6640625" style="19" customWidth="1"/>
    <col min="9994" max="9994" width="14.33203125" style="19" customWidth="1"/>
    <col min="9995" max="9995" width="19.109375" style="19" customWidth="1"/>
    <col min="9996" max="10240" width="9.109375" style="19"/>
    <col min="10241" max="10241" width="0.109375" style="19" customWidth="1"/>
    <col min="10242" max="10242" width="10.88671875" style="19" customWidth="1"/>
    <col min="10243" max="10243" width="5.88671875" style="19" customWidth="1"/>
    <col min="10244" max="10244" width="1.109375" style="19" customWidth="1"/>
    <col min="10245" max="10245" width="4" style="19" customWidth="1"/>
    <col min="10246" max="10246" width="10.33203125" style="19" customWidth="1"/>
    <col min="10247" max="10247" width="12" style="19" customWidth="1"/>
    <col min="10248" max="10248" width="5.109375" style="19" customWidth="1"/>
    <col min="10249" max="10249" width="11.6640625" style="19" customWidth="1"/>
    <col min="10250" max="10250" width="14.33203125" style="19" customWidth="1"/>
    <col min="10251" max="10251" width="19.109375" style="19" customWidth="1"/>
    <col min="10252" max="10496" width="9.109375" style="19"/>
    <col min="10497" max="10497" width="0.109375" style="19" customWidth="1"/>
    <col min="10498" max="10498" width="10.88671875" style="19" customWidth="1"/>
    <col min="10499" max="10499" width="5.88671875" style="19" customWidth="1"/>
    <col min="10500" max="10500" width="1.109375" style="19" customWidth="1"/>
    <col min="10501" max="10501" width="4" style="19" customWidth="1"/>
    <col min="10502" max="10502" width="10.33203125" style="19" customWidth="1"/>
    <col min="10503" max="10503" width="12" style="19" customWidth="1"/>
    <col min="10504" max="10504" width="5.109375" style="19" customWidth="1"/>
    <col min="10505" max="10505" width="11.6640625" style="19" customWidth="1"/>
    <col min="10506" max="10506" width="14.33203125" style="19" customWidth="1"/>
    <col min="10507" max="10507" width="19.109375" style="19" customWidth="1"/>
    <col min="10508" max="10752" width="9.109375" style="19"/>
    <col min="10753" max="10753" width="0.109375" style="19" customWidth="1"/>
    <col min="10754" max="10754" width="10.88671875" style="19" customWidth="1"/>
    <col min="10755" max="10755" width="5.88671875" style="19" customWidth="1"/>
    <col min="10756" max="10756" width="1.109375" style="19" customWidth="1"/>
    <col min="10757" max="10757" width="4" style="19" customWidth="1"/>
    <col min="10758" max="10758" width="10.33203125" style="19" customWidth="1"/>
    <col min="10759" max="10759" width="12" style="19" customWidth="1"/>
    <col min="10760" max="10760" width="5.109375" style="19" customWidth="1"/>
    <col min="10761" max="10761" width="11.6640625" style="19" customWidth="1"/>
    <col min="10762" max="10762" width="14.33203125" style="19" customWidth="1"/>
    <col min="10763" max="10763" width="19.109375" style="19" customWidth="1"/>
    <col min="10764" max="11008" width="9.109375" style="19"/>
    <col min="11009" max="11009" width="0.109375" style="19" customWidth="1"/>
    <col min="11010" max="11010" width="10.88671875" style="19" customWidth="1"/>
    <col min="11011" max="11011" width="5.88671875" style="19" customWidth="1"/>
    <col min="11012" max="11012" width="1.109375" style="19" customWidth="1"/>
    <col min="11013" max="11013" width="4" style="19" customWidth="1"/>
    <col min="11014" max="11014" width="10.33203125" style="19" customWidth="1"/>
    <col min="11015" max="11015" width="12" style="19" customWidth="1"/>
    <col min="11016" max="11016" width="5.109375" style="19" customWidth="1"/>
    <col min="11017" max="11017" width="11.6640625" style="19" customWidth="1"/>
    <col min="11018" max="11018" width="14.33203125" style="19" customWidth="1"/>
    <col min="11019" max="11019" width="19.109375" style="19" customWidth="1"/>
    <col min="11020" max="11264" width="9.109375" style="19"/>
    <col min="11265" max="11265" width="0.109375" style="19" customWidth="1"/>
    <col min="11266" max="11266" width="10.88671875" style="19" customWidth="1"/>
    <col min="11267" max="11267" width="5.88671875" style="19" customWidth="1"/>
    <col min="11268" max="11268" width="1.109375" style="19" customWidth="1"/>
    <col min="11269" max="11269" width="4" style="19" customWidth="1"/>
    <col min="11270" max="11270" width="10.33203125" style="19" customWidth="1"/>
    <col min="11271" max="11271" width="12" style="19" customWidth="1"/>
    <col min="11272" max="11272" width="5.109375" style="19" customWidth="1"/>
    <col min="11273" max="11273" width="11.6640625" style="19" customWidth="1"/>
    <col min="11274" max="11274" width="14.33203125" style="19" customWidth="1"/>
    <col min="11275" max="11275" width="19.109375" style="19" customWidth="1"/>
    <col min="11276" max="11520" width="9.109375" style="19"/>
    <col min="11521" max="11521" width="0.109375" style="19" customWidth="1"/>
    <col min="11522" max="11522" width="10.88671875" style="19" customWidth="1"/>
    <col min="11523" max="11523" width="5.88671875" style="19" customWidth="1"/>
    <col min="11524" max="11524" width="1.109375" style="19" customWidth="1"/>
    <col min="11525" max="11525" width="4" style="19" customWidth="1"/>
    <col min="11526" max="11526" width="10.33203125" style="19" customWidth="1"/>
    <col min="11527" max="11527" width="12" style="19" customWidth="1"/>
    <col min="11528" max="11528" width="5.109375" style="19" customWidth="1"/>
    <col min="11529" max="11529" width="11.6640625" style="19" customWidth="1"/>
    <col min="11530" max="11530" width="14.33203125" style="19" customWidth="1"/>
    <col min="11531" max="11531" width="19.109375" style="19" customWidth="1"/>
    <col min="11532" max="11776" width="9.109375" style="19"/>
    <col min="11777" max="11777" width="0.109375" style="19" customWidth="1"/>
    <col min="11778" max="11778" width="10.88671875" style="19" customWidth="1"/>
    <col min="11779" max="11779" width="5.88671875" style="19" customWidth="1"/>
    <col min="11780" max="11780" width="1.109375" style="19" customWidth="1"/>
    <col min="11781" max="11781" width="4" style="19" customWidth="1"/>
    <col min="11782" max="11782" width="10.33203125" style="19" customWidth="1"/>
    <col min="11783" max="11783" width="12" style="19" customWidth="1"/>
    <col min="11784" max="11784" width="5.109375" style="19" customWidth="1"/>
    <col min="11785" max="11785" width="11.6640625" style="19" customWidth="1"/>
    <col min="11786" max="11786" width="14.33203125" style="19" customWidth="1"/>
    <col min="11787" max="11787" width="19.109375" style="19" customWidth="1"/>
    <col min="11788" max="12032" width="9.109375" style="19"/>
    <col min="12033" max="12033" width="0.109375" style="19" customWidth="1"/>
    <col min="12034" max="12034" width="10.88671875" style="19" customWidth="1"/>
    <col min="12035" max="12035" width="5.88671875" style="19" customWidth="1"/>
    <col min="12036" max="12036" width="1.109375" style="19" customWidth="1"/>
    <col min="12037" max="12037" width="4" style="19" customWidth="1"/>
    <col min="12038" max="12038" width="10.33203125" style="19" customWidth="1"/>
    <col min="12039" max="12039" width="12" style="19" customWidth="1"/>
    <col min="12040" max="12040" width="5.109375" style="19" customWidth="1"/>
    <col min="12041" max="12041" width="11.6640625" style="19" customWidth="1"/>
    <col min="12042" max="12042" width="14.33203125" style="19" customWidth="1"/>
    <col min="12043" max="12043" width="19.109375" style="19" customWidth="1"/>
    <col min="12044" max="12288" width="9.109375" style="19"/>
    <col min="12289" max="12289" width="0.109375" style="19" customWidth="1"/>
    <col min="12290" max="12290" width="10.88671875" style="19" customWidth="1"/>
    <col min="12291" max="12291" width="5.88671875" style="19" customWidth="1"/>
    <col min="12292" max="12292" width="1.109375" style="19" customWidth="1"/>
    <col min="12293" max="12293" width="4" style="19" customWidth="1"/>
    <col min="12294" max="12294" width="10.33203125" style="19" customWidth="1"/>
    <col min="12295" max="12295" width="12" style="19" customWidth="1"/>
    <col min="12296" max="12296" width="5.109375" style="19" customWidth="1"/>
    <col min="12297" max="12297" width="11.6640625" style="19" customWidth="1"/>
    <col min="12298" max="12298" width="14.33203125" style="19" customWidth="1"/>
    <col min="12299" max="12299" width="19.109375" style="19" customWidth="1"/>
    <col min="12300" max="12544" width="9.109375" style="19"/>
    <col min="12545" max="12545" width="0.109375" style="19" customWidth="1"/>
    <col min="12546" max="12546" width="10.88671875" style="19" customWidth="1"/>
    <col min="12547" max="12547" width="5.88671875" style="19" customWidth="1"/>
    <col min="12548" max="12548" width="1.109375" style="19" customWidth="1"/>
    <col min="12549" max="12549" width="4" style="19" customWidth="1"/>
    <col min="12550" max="12550" width="10.33203125" style="19" customWidth="1"/>
    <col min="12551" max="12551" width="12" style="19" customWidth="1"/>
    <col min="12552" max="12552" width="5.109375" style="19" customWidth="1"/>
    <col min="12553" max="12553" width="11.6640625" style="19" customWidth="1"/>
    <col min="12554" max="12554" width="14.33203125" style="19" customWidth="1"/>
    <col min="12555" max="12555" width="19.109375" style="19" customWidth="1"/>
    <col min="12556" max="12800" width="9.109375" style="19"/>
    <col min="12801" max="12801" width="0.109375" style="19" customWidth="1"/>
    <col min="12802" max="12802" width="10.88671875" style="19" customWidth="1"/>
    <col min="12803" max="12803" width="5.88671875" style="19" customWidth="1"/>
    <col min="12804" max="12804" width="1.109375" style="19" customWidth="1"/>
    <col min="12805" max="12805" width="4" style="19" customWidth="1"/>
    <col min="12806" max="12806" width="10.33203125" style="19" customWidth="1"/>
    <col min="12807" max="12807" width="12" style="19" customWidth="1"/>
    <col min="12808" max="12808" width="5.109375" style="19" customWidth="1"/>
    <col min="12809" max="12809" width="11.6640625" style="19" customWidth="1"/>
    <col min="12810" max="12810" width="14.33203125" style="19" customWidth="1"/>
    <col min="12811" max="12811" width="19.109375" style="19" customWidth="1"/>
    <col min="12812" max="13056" width="9.109375" style="19"/>
    <col min="13057" max="13057" width="0.109375" style="19" customWidth="1"/>
    <col min="13058" max="13058" width="10.88671875" style="19" customWidth="1"/>
    <col min="13059" max="13059" width="5.88671875" style="19" customWidth="1"/>
    <col min="13060" max="13060" width="1.109375" style="19" customWidth="1"/>
    <col min="13061" max="13061" width="4" style="19" customWidth="1"/>
    <col min="13062" max="13062" width="10.33203125" style="19" customWidth="1"/>
    <col min="13063" max="13063" width="12" style="19" customWidth="1"/>
    <col min="13064" max="13064" width="5.109375" style="19" customWidth="1"/>
    <col min="13065" max="13065" width="11.6640625" style="19" customWidth="1"/>
    <col min="13066" max="13066" width="14.33203125" style="19" customWidth="1"/>
    <col min="13067" max="13067" width="19.109375" style="19" customWidth="1"/>
    <col min="13068" max="13312" width="9.109375" style="19"/>
    <col min="13313" max="13313" width="0.109375" style="19" customWidth="1"/>
    <col min="13314" max="13314" width="10.88671875" style="19" customWidth="1"/>
    <col min="13315" max="13315" width="5.88671875" style="19" customWidth="1"/>
    <col min="13316" max="13316" width="1.109375" style="19" customWidth="1"/>
    <col min="13317" max="13317" width="4" style="19" customWidth="1"/>
    <col min="13318" max="13318" width="10.33203125" style="19" customWidth="1"/>
    <col min="13319" max="13319" width="12" style="19" customWidth="1"/>
    <col min="13320" max="13320" width="5.109375" style="19" customWidth="1"/>
    <col min="13321" max="13321" width="11.6640625" style="19" customWidth="1"/>
    <col min="13322" max="13322" width="14.33203125" style="19" customWidth="1"/>
    <col min="13323" max="13323" width="19.109375" style="19" customWidth="1"/>
    <col min="13324" max="13568" width="9.109375" style="19"/>
    <col min="13569" max="13569" width="0.109375" style="19" customWidth="1"/>
    <col min="13570" max="13570" width="10.88671875" style="19" customWidth="1"/>
    <col min="13571" max="13571" width="5.88671875" style="19" customWidth="1"/>
    <col min="13572" max="13572" width="1.109375" style="19" customWidth="1"/>
    <col min="13573" max="13573" width="4" style="19" customWidth="1"/>
    <col min="13574" max="13574" width="10.33203125" style="19" customWidth="1"/>
    <col min="13575" max="13575" width="12" style="19" customWidth="1"/>
    <col min="13576" max="13576" width="5.109375" style="19" customWidth="1"/>
    <col min="13577" max="13577" width="11.6640625" style="19" customWidth="1"/>
    <col min="13578" max="13578" width="14.33203125" style="19" customWidth="1"/>
    <col min="13579" max="13579" width="19.109375" style="19" customWidth="1"/>
    <col min="13580" max="13824" width="9.109375" style="19"/>
    <col min="13825" max="13825" width="0.109375" style="19" customWidth="1"/>
    <col min="13826" max="13826" width="10.88671875" style="19" customWidth="1"/>
    <col min="13827" max="13827" width="5.88671875" style="19" customWidth="1"/>
    <col min="13828" max="13828" width="1.109375" style="19" customWidth="1"/>
    <col min="13829" max="13829" width="4" style="19" customWidth="1"/>
    <col min="13830" max="13830" width="10.33203125" style="19" customWidth="1"/>
    <col min="13831" max="13831" width="12" style="19" customWidth="1"/>
    <col min="13832" max="13832" width="5.109375" style="19" customWidth="1"/>
    <col min="13833" max="13833" width="11.6640625" style="19" customWidth="1"/>
    <col min="13834" max="13834" width="14.33203125" style="19" customWidth="1"/>
    <col min="13835" max="13835" width="19.109375" style="19" customWidth="1"/>
    <col min="13836" max="14080" width="9.109375" style="19"/>
    <col min="14081" max="14081" width="0.109375" style="19" customWidth="1"/>
    <col min="14082" max="14082" width="10.88671875" style="19" customWidth="1"/>
    <col min="14083" max="14083" width="5.88671875" style="19" customWidth="1"/>
    <col min="14084" max="14084" width="1.109375" style="19" customWidth="1"/>
    <col min="14085" max="14085" width="4" style="19" customWidth="1"/>
    <col min="14086" max="14086" width="10.33203125" style="19" customWidth="1"/>
    <col min="14087" max="14087" width="12" style="19" customWidth="1"/>
    <col min="14088" max="14088" width="5.109375" style="19" customWidth="1"/>
    <col min="14089" max="14089" width="11.6640625" style="19" customWidth="1"/>
    <col min="14090" max="14090" width="14.33203125" style="19" customWidth="1"/>
    <col min="14091" max="14091" width="19.109375" style="19" customWidth="1"/>
    <col min="14092" max="14336" width="9.109375" style="19"/>
    <col min="14337" max="14337" width="0.109375" style="19" customWidth="1"/>
    <col min="14338" max="14338" width="10.88671875" style="19" customWidth="1"/>
    <col min="14339" max="14339" width="5.88671875" style="19" customWidth="1"/>
    <col min="14340" max="14340" width="1.109375" style="19" customWidth="1"/>
    <col min="14341" max="14341" width="4" style="19" customWidth="1"/>
    <col min="14342" max="14342" width="10.33203125" style="19" customWidth="1"/>
    <col min="14343" max="14343" width="12" style="19" customWidth="1"/>
    <col min="14344" max="14344" width="5.109375" style="19" customWidth="1"/>
    <col min="14345" max="14345" width="11.6640625" style="19" customWidth="1"/>
    <col min="14346" max="14346" width="14.33203125" style="19" customWidth="1"/>
    <col min="14347" max="14347" width="19.109375" style="19" customWidth="1"/>
    <col min="14348" max="14592" width="9.109375" style="19"/>
    <col min="14593" max="14593" width="0.109375" style="19" customWidth="1"/>
    <col min="14594" max="14594" width="10.88671875" style="19" customWidth="1"/>
    <col min="14595" max="14595" width="5.88671875" style="19" customWidth="1"/>
    <col min="14596" max="14596" width="1.109375" style="19" customWidth="1"/>
    <col min="14597" max="14597" width="4" style="19" customWidth="1"/>
    <col min="14598" max="14598" width="10.33203125" style="19" customWidth="1"/>
    <col min="14599" max="14599" width="12" style="19" customWidth="1"/>
    <col min="14600" max="14600" width="5.109375" style="19" customWidth="1"/>
    <col min="14601" max="14601" width="11.6640625" style="19" customWidth="1"/>
    <col min="14602" max="14602" width="14.33203125" style="19" customWidth="1"/>
    <col min="14603" max="14603" width="19.109375" style="19" customWidth="1"/>
    <col min="14604" max="14848" width="9.109375" style="19"/>
    <col min="14849" max="14849" width="0.109375" style="19" customWidth="1"/>
    <col min="14850" max="14850" width="10.88671875" style="19" customWidth="1"/>
    <col min="14851" max="14851" width="5.88671875" style="19" customWidth="1"/>
    <col min="14852" max="14852" width="1.109375" style="19" customWidth="1"/>
    <col min="14853" max="14853" width="4" style="19" customWidth="1"/>
    <col min="14854" max="14854" width="10.33203125" style="19" customWidth="1"/>
    <col min="14855" max="14855" width="12" style="19" customWidth="1"/>
    <col min="14856" max="14856" width="5.109375" style="19" customWidth="1"/>
    <col min="14857" max="14857" width="11.6640625" style="19" customWidth="1"/>
    <col min="14858" max="14858" width="14.33203125" style="19" customWidth="1"/>
    <col min="14859" max="14859" width="19.109375" style="19" customWidth="1"/>
    <col min="14860" max="15104" width="9.109375" style="19"/>
    <col min="15105" max="15105" width="0.109375" style="19" customWidth="1"/>
    <col min="15106" max="15106" width="10.88671875" style="19" customWidth="1"/>
    <col min="15107" max="15107" width="5.88671875" style="19" customWidth="1"/>
    <col min="15108" max="15108" width="1.109375" style="19" customWidth="1"/>
    <col min="15109" max="15109" width="4" style="19" customWidth="1"/>
    <col min="15110" max="15110" width="10.33203125" style="19" customWidth="1"/>
    <col min="15111" max="15111" width="12" style="19" customWidth="1"/>
    <col min="15112" max="15112" width="5.109375" style="19" customWidth="1"/>
    <col min="15113" max="15113" width="11.6640625" style="19" customWidth="1"/>
    <col min="15114" max="15114" width="14.33203125" style="19" customWidth="1"/>
    <col min="15115" max="15115" width="19.109375" style="19" customWidth="1"/>
    <col min="15116" max="15360" width="9.109375" style="19"/>
    <col min="15361" max="15361" width="0.109375" style="19" customWidth="1"/>
    <col min="15362" max="15362" width="10.88671875" style="19" customWidth="1"/>
    <col min="15363" max="15363" width="5.88671875" style="19" customWidth="1"/>
    <col min="15364" max="15364" width="1.109375" style="19" customWidth="1"/>
    <col min="15365" max="15365" width="4" style="19" customWidth="1"/>
    <col min="15366" max="15366" width="10.33203125" style="19" customWidth="1"/>
    <col min="15367" max="15367" width="12" style="19" customWidth="1"/>
    <col min="15368" max="15368" width="5.109375" style="19" customWidth="1"/>
    <col min="15369" max="15369" width="11.6640625" style="19" customWidth="1"/>
    <col min="15370" max="15370" width="14.33203125" style="19" customWidth="1"/>
    <col min="15371" max="15371" width="19.109375" style="19" customWidth="1"/>
    <col min="15372" max="15616" width="9.109375" style="19"/>
    <col min="15617" max="15617" width="0.109375" style="19" customWidth="1"/>
    <col min="15618" max="15618" width="10.88671875" style="19" customWidth="1"/>
    <col min="15619" max="15619" width="5.88671875" style="19" customWidth="1"/>
    <col min="15620" max="15620" width="1.109375" style="19" customWidth="1"/>
    <col min="15621" max="15621" width="4" style="19" customWidth="1"/>
    <col min="15622" max="15622" width="10.33203125" style="19" customWidth="1"/>
    <col min="15623" max="15623" width="12" style="19" customWidth="1"/>
    <col min="15624" max="15624" width="5.109375" style="19" customWidth="1"/>
    <col min="15625" max="15625" width="11.6640625" style="19" customWidth="1"/>
    <col min="15626" max="15626" width="14.33203125" style="19" customWidth="1"/>
    <col min="15627" max="15627" width="19.109375" style="19" customWidth="1"/>
    <col min="15628" max="15872" width="9.109375" style="19"/>
    <col min="15873" max="15873" width="0.109375" style="19" customWidth="1"/>
    <col min="15874" max="15874" width="10.88671875" style="19" customWidth="1"/>
    <col min="15875" max="15875" width="5.88671875" style="19" customWidth="1"/>
    <col min="15876" max="15876" width="1.109375" style="19" customWidth="1"/>
    <col min="15877" max="15877" width="4" style="19" customWidth="1"/>
    <col min="15878" max="15878" width="10.33203125" style="19" customWidth="1"/>
    <col min="15879" max="15879" width="12" style="19" customWidth="1"/>
    <col min="15880" max="15880" width="5.109375" style="19" customWidth="1"/>
    <col min="15881" max="15881" width="11.6640625" style="19" customWidth="1"/>
    <col min="15882" max="15882" width="14.33203125" style="19" customWidth="1"/>
    <col min="15883" max="15883" width="19.109375" style="19" customWidth="1"/>
    <col min="15884" max="16128" width="9.109375" style="19"/>
    <col min="16129" max="16129" width="0.109375" style="19" customWidth="1"/>
    <col min="16130" max="16130" width="10.88671875" style="19" customWidth="1"/>
    <col min="16131" max="16131" width="5.88671875" style="19" customWidth="1"/>
    <col min="16132" max="16132" width="1.109375" style="19" customWidth="1"/>
    <col min="16133" max="16133" width="4" style="19" customWidth="1"/>
    <col min="16134" max="16134" width="10.33203125" style="19" customWidth="1"/>
    <col min="16135" max="16135" width="12" style="19" customWidth="1"/>
    <col min="16136" max="16136" width="5.109375" style="19" customWidth="1"/>
    <col min="16137" max="16137" width="11.6640625" style="19" customWidth="1"/>
    <col min="16138" max="16138" width="14.33203125" style="19" customWidth="1"/>
    <col min="16139" max="16139" width="19.109375" style="19" customWidth="1"/>
    <col min="16140" max="16384" width="9.109375" style="19"/>
  </cols>
  <sheetData>
    <row r="1" spans="1:13" ht="58.2" customHeight="1">
      <c r="A1" s="18"/>
      <c r="B1" s="425"/>
      <c r="C1" s="426"/>
      <c r="D1" s="426"/>
      <c r="E1" s="426"/>
      <c r="F1" s="426"/>
      <c r="G1" s="426"/>
      <c r="H1" s="426"/>
      <c r="I1" s="426"/>
      <c r="J1" s="426"/>
      <c r="K1" s="427"/>
    </row>
    <row r="2" spans="1:13" ht="10.95" customHeight="1">
      <c r="A2" s="20"/>
      <c r="B2" s="428" t="s">
        <v>27</v>
      </c>
      <c r="C2" s="429"/>
      <c r="D2" s="429"/>
      <c r="E2" s="429"/>
      <c r="F2" s="429"/>
      <c r="G2" s="429"/>
      <c r="H2" s="429"/>
      <c r="I2" s="429"/>
      <c r="J2" s="429"/>
      <c r="K2" s="430"/>
    </row>
    <row r="3" spans="1:13">
      <c r="A3" s="20"/>
      <c r="B3" s="431" t="s">
        <v>42</v>
      </c>
      <c r="C3" s="432"/>
      <c r="D3" s="432"/>
      <c r="E3" s="432"/>
      <c r="F3" s="432"/>
      <c r="G3" s="432"/>
      <c r="H3" s="437" t="s">
        <v>28</v>
      </c>
      <c r="I3" s="437"/>
      <c r="J3" s="437"/>
      <c r="K3" s="438"/>
    </row>
    <row r="4" spans="1:13">
      <c r="A4" s="20"/>
      <c r="B4" s="433"/>
      <c r="C4" s="434"/>
      <c r="D4" s="434"/>
      <c r="E4" s="434"/>
      <c r="F4" s="434"/>
      <c r="G4" s="434"/>
      <c r="H4" s="439" t="s">
        <v>29</v>
      </c>
      <c r="I4" s="439"/>
      <c r="J4" s="439"/>
      <c r="K4" s="440"/>
    </row>
    <row r="5" spans="1:13">
      <c r="A5" s="20"/>
      <c r="B5" s="435"/>
      <c r="C5" s="436"/>
      <c r="D5" s="436"/>
      <c r="E5" s="436"/>
      <c r="F5" s="436"/>
      <c r="G5" s="436"/>
      <c r="H5" s="441" t="s">
        <v>30</v>
      </c>
      <c r="I5" s="441"/>
      <c r="J5" s="441"/>
      <c r="K5" s="442"/>
    </row>
    <row r="6" spans="1:13">
      <c r="A6" s="20"/>
      <c r="B6" s="406" t="s">
        <v>31</v>
      </c>
      <c r="C6" s="407"/>
      <c r="D6" s="407"/>
      <c r="E6" s="407"/>
      <c r="F6" s="407"/>
      <c r="G6" s="407"/>
      <c r="H6" s="407"/>
      <c r="I6" s="407"/>
      <c r="J6" s="407"/>
      <c r="K6" s="408"/>
    </row>
    <row r="7" spans="1:13" ht="39.6" customHeight="1">
      <c r="A7" s="20"/>
      <c r="B7" s="418" t="s">
        <v>37</v>
      </c>
      <c r="C7" s="419"/>
      <c r="D7" s="419"/>
      <c r="E7" s="419"/>
      <c r="F7" s="419"/>
      <c r="G7" s="419"/>
      <c r="H7" s="419"/>
      <c r="I7" s="419"/>
      <c r="J7" s="419"/>
      <c r="K7" s="420"/>
    </row>
    <row r="8" spans="1:13">
      <c r="A8" s="20"/>
      <c r="B8" s="406" t="s">
        <v>32</v>
      </c>
      <c r="C8" s="407"/>
      <c r="D8" s="407"/>
      <c r="E8" s="407"/>
      <c r="F8" s="407"/>
      <c r="G8" s="407"/>
      <c r="H8" s="407"/>
      <c r="I8" s="407"/>
      <c r="J8" s="407"/>
      <c r="K8" s="408"/>
    </row>
    <row r="9" spans="1:13" ht="36.75" customHeight="1">
      <c r="A9" s="18"/>
      <c r="B9" s="421" t="s">
        <v>46</v>
      </c>
      <c r="C9" s="422"/>
      <c r="D9" s="422"/>
      <c r="E9" s="422"/>
      <c r="F9" s="422"/>
      <c r="G9" s="422"/>
      <c r="H9" s="422"/>
      <c r="I9" s="422"/>
      <c r="J9" s="422"/>
      <c r="K9" s="423"/>
      <c r="L9" s="23" t="s">
        <v>20</v>
      </c>
    </row>
    <row r="10" spans="1:13" ht="15" customHeight="1">
      <c r="A10" s="18"/>
      <c r="B10" s="406" t="s">
        <v>49</v>
      </c>
      <c r="C10" s="407"/>
      <c r="D10" s="407"/>
      <c r="E10" s="407"/>
      <c r="F10" s="407"/>
      <c r="G10" s="407"/>
      <c r="H10" s="407"/>
      <c r="I10" s="407"/>
      <c r="J10" s="407"/>
      <c r="K10" s="408"/>
      <c r="L10" s="23"/>
    </row>
    <row r="11" spans="1:13" ht="22.5" customHeight="1">
      <c r="A11" s="18"/>
      <c r="B11" s="421" t="s">
        <v>48</v>
      </c>
      <c r="C11" s="422"/>
      <c r="D11" s="422"/>
      <c r="E11" s="422"/>
      <c r="F11" s="422"/>
      <c r="G11" s="422"/>
      <c r="H11" s="422"/>
      <c r="I11" s="422"/>
      <c r="J11" s="422"/>
      <c r="K11" s="423"/>
      <c r="L11" s="23"/>
      <c r="M11" s="23" t="s">
        <v>20</v>
      </c>
    </row>
    <row r="12" spans="1:13" ht="15.6" customHeight="1">
      <c r="A12" s="406" t="s">
        <v>33</v>
      </c>
      <c r="B12" s="407"/>
      <c r="C12" s="407"/>
      <c r="D12" s="407"/>
      <c r="E12" s="407"/>
      <c r="F12" s="407"/>
      <c r="G12" s="407"/>
      <c r="H12" s="407"/>
      <c r="I12" s="407"/>
      <c r="J12" s="407"/>
      <c r="K12" s="424"/>
    </row>
    <row r="13" spans="1:13" ht="30" customHeight="1">
      <c r="A13" s="20"/>
      <c r="B13" s="415" t="s">
        <v>47</v>
      </c>
      <c r="C13" s="416"/>
      <c r="D13" s="416"/>
      <c r="E13" s="416"/>
      <c r="F13" s="416"/>
      <c r="G13" s="416"/>
      <c r="H13" s="416"/>
      <c r="I13" s="416"/>
      <c r="J13" s="416"/>
      <c r="K13" s="417"/>
    </row>
    <row r="14" spans="1:13" ht="15" customHeight="1">
      <c r="A14" s="20"/>
      <c r="B14" s="406" t="s">
        <v>34</v>
      </c>
      <c r="C14" s="407"/>
      <c r="D14" s="407"/>
      <c r="E14" s="407"/>
      <c r="F14" s="407"/>
      <c r="G14" s="407"/>
      <c r="H14" s="407"/>
      <c r="I14" s="407"/>
      <c r="J14" s="407"/>
      <c r="K14" s="408"/>
    </row>
    <row r="15" spans="1:13" ht="15" customHeight="1">
      <c r="A15" s="20"/>
      <c r="B15" s="409" t="s">
        <v>35</v>
      </c>
      <c r="C15" s="410"/>
      <c r="D15" s="410"/>
      <c r="E15" s="410"/>
      <c r="F15" s="410"/>
      <c r="G15" s="410"/>
      <c r="H15" s="410"/>
      <c r="I15" s="410"/>
      <c r="J15" s="410"/>
      <c r="K15" s="411"/>
    </row>
    <row r="16" spans="1:13" ht="15" customHeight="1">
      <c r="A16" s="20"/>
      <c r="B16" s="409" t="s">
        <v>36</v>
      </c>
      <c r="C16" s="410"/>
      <c r="D16" s="410"/>
      <c r="E16" s="410"/>
      <c r="F16" s="410"/>
      <c r="G16" s="410"/>
      <c r="H16" s="410"/>
      <c r="I16" s="410"/>
      <c r="J16" s="410"/>
      <c r="K16" s="411"/>
    </row>
    <row r="17" spans="1:12" ht="15" customHeight="1">
      <c r="A17" s="20"/>
      <c r="B17" s="412"/>
      <c r="C17" s="413"/>
      <c r="D17" s="413"/>
      <c r="E17" s="413"/>
      <c r="F17" s="413"/>
      <c r="G17" s="413"/>
      <c r="H17" s="413"/>
      <c r="I17" s="413"/>
      <c r="J17" s="413"/>
      <c r="K17" s="414"/>
    </row>
    <row r="18" spans="1:12">
      <c r="A18" s="21"/>
      <c r="B18" s="397" t="s">
        <v>38</v>
      </c>
      <c r="C18" s="398"/>
      <c r="D18" s="398"/>
      <c r="E18" s="398"/>
      <c r="F18" s="398"/>
      <c r="G18" s="398"/>
      <c r="H18" s="398"/>
      <c r="I18" s="398"/>
      <c r="J18" s="398"/>
      <c r="K18" s="399"/>
    </row>
    <row r="19" spans="1:12" ht="285.60000000000002" customHeight="1">
      <c r="A19" s="20"/>
      <c r="B19" s="400" t="s">
        <v>239</v>
      </c>
      <c r="C19" s="401"/>
      <c r="D19" s="401"/>
      <c r="E19" s="401"/>
      <c r="F19" s="401"/>
      <c r="G19" s="401"/>
      <c r="H19" s="401"/>
      <c r="I19" s="401"/>
      <c r="J19" s="401"/>
      <c r="K19" s="402"/>
    </row>
    <row r="20" spans="1:12">
      <c r="A20" s="20"/>
      <c r="B20" s="397" t="s">
        <v>39</v>
      </c>
      <c r="C20" s="398"/>
      <c r="D20" s="398"/>
      <c r="E20" s="398"/>
      <c r="F20" s="398"/>
      <c r="G20" s="398"/>
      <c r="H20" s="398"/>
      <c r="I20" s="398"/>
      <c r="J20" s="398"/>
      <c r="K20" s="399"/>
    </row>
    <row r="21" spans="1:12" ht="22.5" customHeight="1">
      <c r="A21" s="20"/>
      <c r="B21" s="403" t="s">
        <v>66</v>
      </c>
      <c r="C21" s="404"/>
      <c r="D21" s="404"/>
      <c r="E21" s="404"/>
      <c r="F21" s="404"/>
      <c r="G21" s="404"/>
      <c r="H21" s="404"/>
      <c r="I21" s="404"/>
      <c r="J21" s="404"/>
      <c r="K21" s="405"/>
    </row>
    <row r="22" spans="1:12" ht="22.5" customHeight="1">
      <c r="A22" s="20"/>
      <c r="B22" s="387" t="s">
        <v>40</v>
      </c>
      <c r="C22" s="388"/>
      <c r="D22" s="388"/>
      <c r="E22" s="388"/>
      <c r="F22" s="388"/>
      <c r="G22" s="388"/>
      <c r="H22" s="388"/>
      <c r="I22" s="389"/>
      <c r="J22" s="390">
        <f>'odcinek B '!I249+'odcinek C'!I13</f>
        <v>0</v>
      </c>
      <c r="K22" s="391"/>
      <c r="L22" s="37"/>
    </row>
    <row r="23" spans="1:12" ht="27.75" customHeight="1">
      <c r="A23" s="357"/>
      <c r="B23" s="392" t="s">
        <v>41</v>
      </c>
      <c r="C23" s="393"/>
      <c r="D23" s="22"/>
      <c r="E23" s="394"/>
      <c r="F23" s="395"/>
      <c r="G23" s="395"/>
      <c r="H23" s="395"/>
      <c r="I23" s="395"/>
      <c r="J23" s="395"/>
      <c r="K23" s="396"/>
      <c r="L23" s="23" t="s">
        <v>20</v>
      </c>
    </row>
    <row r="24" spans="1:12" ht="13.2" customHeight="1"/>
    <row r="25" spans="1:12" ht="27.6" customHeight="1"/>
    <row r="26" spans="1:12" ht="27.6" customHeight="1"/>
  </sheetData>
  <mergeCells count="26">
    <mergeCell ref="B1:K1"/>
    <mergeCell ref="B2:K2"/>
    <mergeCell ref="B3:G5"/>
    <mergeCell ref="H3:K3"/>
    <mergeCell ref="H4:K4"/>
    <mergeCell ref="H5:K5"/>
    <mergeCell ref="B6:K6"/>
    <mergeCell ref="B7:K7"/>
    <mergeCell ref="B8:K8"/>
    <mergeCell ref="B9:K9"/>
    <mergeCell ref="A12:K12"/>
    <mergeCell ref="B10:K10"/>
    <mergeCell ref="B11:K11"/>
    <mergeCell ref="B14:K14"/>
    <mergeCell ref="B15:K15"/>
    <mergeCell ref="B16:K16"/>
    <mergeCell ref="B17:K17"/>
    <mergeCell ref="B13:K13"/>
    <mergeCell ref="B22:I22"/>
    <mergeCell ref="J22:K22"/>
    <mergeCell ref="B23:C23"/>
    <mergeCell ref="E23:K23"/>
    <mergeCell ref="B18:K18"/>
    <mergeCell ref="B19:K19"/>
    <mergeCell ref="B20:K20"/>
    <mergeCell ref="B21:K21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useFirstPageNumber="1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3FAEB-F724-4BC3-A73F-1BD0C3F67BDC}">
  <sheetPr>
    <tabColor theme="5" tint="0.59999389629810485"/>
    <pageSetUpPr fitToPage="1"/>
  </sheetPr>
  <dimension ref="A1:S853"/>
  <sheetViews>
    <sheetView tabSelected="1" view="pageBreakPreview" topLeftCell="B242" zoomScaleNormal="100" zoomScaleSheetLayoutView="100" workbookViewId="0">
      <selection activeCell="I257" sqref="B250:I257"/>
    </sheetView>
  </sheetViews>
  <sheetFormatPr defaultColWidth="9.109375" defaultRowHeight="11.4" outlineLevelCol="1"/>
  <cols>
    <col min="1" max="1" width="8" style="3" hidden="1" customWidth="1" outlineLevel="1"/>
    <col min="2" max="2" width="10.6640625" style="3" customWidth="1" collapsed="1"/>
    <col min="3" max="3" width="10.88671875" style="5" bestFit="1" customWidth="1"/>
    <col min="4" max="4" width="8.6640625" style="5" customWidth="1"/>
    <col min="5" max="5" width="58.6640625" style="7" customWidth="1"/>
    <col min="6" max="6" width="5.6640625" style="4" customWidth="1"/>
    <col min="7" max="7" width="10.33203125" style="4" customWidth="1"/>
    <col min="8" max="8" width="12.21875" style="4" customWidth="1"/>
    <col min="9" max="9" width="17.6640625" style="2" customWidth="1"/>
    <col min="10" max="10" width="9.109375" style="7"/>
    <col min="11" max="11" width="9.109375" style="243"/>
    <col min="12" max="16384" width="9.109375" style="7"/>
  </cols>
  <sheetData>
    <row r="1" spans="1:18" customFormat="1" ht="52.5" customHeight="1">
      <c r="A1" s="26"/>
      <c r="B1" s="25" t="s">
        <v>22</v>
      </c>
      <c r="C1" s="454" t="s">
        <v>25</v>
      </c>
      <c r="D1" s="455"/>
      <c r="E1" s="455"/>
      <c r="F1" s="455"/>
      <c r="G1" s="455"/>
      <c r="H1" s="455"/>
      <c r="I1" s="456"/>
      <c r="K1" s="317"/>
    </row>
    <row r="2" spans="1:18" ht="36" customHeight="1">
      <c r="A2" s="14"/>
      <c r="B2" s="24" t="s">
        <v>45</v>
      </c>
      <c r="C2" s="443" t="s">
        <v>43</v>
      </c>
      <c r="D2" s="444"/>
      <c r="E2" s="444"/>
      <c r="F2" s="444"/>
      <c r="G2" s="444"/>
      <c r="H2" s="444"/>
      <c r="I2" s="457"/>
    </row>
    <row r="3" spans="1:18" ht="24">
      <c r="A3" s="1" t="s">
        <v>0</v>
      </c>
      <c r="B3" s="9" t="s">
        <v>0</v>
      </c>
      <c r="C3" s="15" t="s">
        <v>26</v>
      </c>
      <c r="D3" s="15" t="s">
        <v>44</v>
      </c>
      <c r="E3" s="327" t="s">
        <v>23</v>
      </c>
      <c r="F3" s="10" t="s">
        <v>24</v>
      </c>
      <c r="G3" s="10" t="s">
        <v>1</v>
      </c>
      <c r="H3" s="11" t="s">
        <v>18</v>
      </c>
      <c r="I3" s="12" t="s">
        <v>19</v>
      </c>
      <c r="J3" s="474"/>
      <c r="K3" s="475"/>
      <c r="L3" s="252"/>
      <c r="M3" s="252"/>
      <c r="N3" s="252"/>
      <c r="O3" s="252"/>
      <c r="P3" s="252"/>
      <c r="Q3" s="252"/>
    </row>
    <row r="4" spans="1:18" ht="13.2">
      <c r="A4" s="6" t="s">
        <v>4</v>
      </c>
      <c r="B4" s="328" t="s">
        <v>122</v>
      </c>
      <c r="C4" s="263" t="s">
        <v>68</v>
      </c>
      <c r="D4" s="264"/>
      <c r="E4" s="265" t="s">
        <v>218</v>
      </c>
      <c r="F4" s="266" t="s">
        <v>10</v>
      </c>
      <c r="G4" s="266"/>
      <c r="H4" s="267"/>
      <c r="I4" s="268"/>
      <c r="J4" s="474"/>
      <c r="K4" s="475"/>
      <c r="L4" s="252"/>
      <c r="M4" s="476"/>
      <c r="N4" s="476"/>
      <c r="O4" s="476"/>
      <c r="P4" s="476"/>
      <c r="Q4" s="252"/>
    </row>
    <row r="5" spans="1:18" ht="22.8">
      <c r="A5" s="122"/>
      <c r="B5" s="329" t="s">
        <v>224</v>
      </c>
      <c r="C5" s="269"/>
      <c r="D5" s="270"/>
      <c r="E5" s="271" t="s">
        <v>116</v>
      </c>
      <c r="F5" s="266" t="s">
        <v>11</v>
      </c>
      <c r="G5" s="272">
        <v>187.4</v>
      </c>
      <c r="H5" s="273"/>
      <c r="I5" s="350">
        <f>ROUND($G5*H5,2)</f>
        <v>0</v>
      </c>
      <c r="K5" s="244"/>
      <c r="L5" s="4"/>
    </row>
    <row r="6" spans="1:18" ht="18.600000000000001" customHeight="1">
      <c r="A6" s="123" t="s">
        <v>2</v>
      </c>
      <c r="B6" s="330"/>
      <c r="C6" s="32"/>
      <c r="D6" s="38"/>
      <c r="E6" s="17" t="s">
        <v>58</v>
      </c>
      <c r="F6" s="16" t="s">
        <v>21</v>
      </c>
      <c r="G6" s="34"/>
      <c r="H6" s="35"/>
      <c r="I6" s="31"/>
      <c r="K6" s="244"/>
      <c r="L6" s="4"/>
    </row>
    <row r="7" spans="1:18" ht="36.6" customHeight="1">
      <c r="A7" s="59" t="s">
        <v>6</v>
      </c>
      <c r="B7" s="24" t="s">
        <v>45</v>
      </c>
      <c r="C7" s="443" t="s">
        <v>50</v>
      </c>
      <c r="D7" s="444"/>
      <c r="E7" s="445"/>
      <c r="F7" s="445"/>
      <c r="G7" s="445"/>
      <c r="H7" s="445"/>
      <c r="I7" s="446"/>
      <c r="L7" s="4"/>
    </row>
    <row r="8" spans="1:18" ht="20.100000000000001" customHeight="1">
      <c r="A8" s="59" t="s">
        <v>7</v>
      </c>
      <c r="B8" s="328" t="s">
        <v>122</v>
      </c>
      <c r="C8" s="458" t="s">
        <v>68</v>
      </c>
      <c r="D8" s="458"/>
      <c r="E8" s="265" t="s">
        <v>218</v>
      </c>
      <c r="F8" s="266" t="s">
        <v>10</v>
      </c>
      <c r="G8" s="266"/>
      <c r="H8" s="267"/>
      <c r="I8" s="268"/>
      <c r="L8" s="4"/>
    </row>
    <row r="9" spans="1:18" ht="13.2" customHeight="1">
      <c r="A9" s="59"/>
      <c r="B9" s="329" t="s">
        <v>212</v>
      </c>
      <c r="C9" s="459"/>
      <c r="D9" s="459"/>
      <c r="E9" s="274" t="s">
        <v>206</v>
      </c>
      <c r="F9" s="266" t="s">
        <v>11</v>
      </c>
      <c r="G9" s="272">
        <v>185</v>
      </c>
      <c r="H9" s="273"/>
      <c r="I9" s="351">
        <f t="shared" ref="I9:I11" si="0">ROUND($G9*H9,2)</f>
        <v>0</v>
      </c>
      <c r="K9" s="244"/>
    </row>
    <row r="10" spans="1:18" ht="13.2" customHeight="1">
      <c r="A10" s="59"/>
      <c r="B10" s="329" t="s">
        <v>213</v>
      </c>
      <c r="C10" s="459"/>
      <c r="D10" s="459"/>
      <c r="E10" s="274" t="s">
        <v>207</v>
      </c>
      <c r="F10" s="266" t="s">
        <v>11</v>
      </c>
      <c r="G10" s="272">
        <v>265.5</v>
      </c>
      <c r="H10" s="273"/>
      <c r="I10" s="351">
        <f t="shared" si="0"/>
        <v>0</v>
      </c>
      <c r="K10" s="244"/>
      <c r="L10" s="4"/>
    </row>
    <row r="11" spans="1:18" ht="45.6">
      <c r="A11" s="59" t="s">
        <v>17</v>
      </c>
      <c r="B11" s="329" t="s">
        <v>123</v>
      </c>
      <c r="C11" s="460"/>
      <c r="D11" s="460"/>
      <c r="E11" s="271" t="s">
        <v>214</v>
      </c>
      <c r="F11" s="266" t="s">
        <v>11</v>
      </c>
      <c r="G11" s="272">
        <v>408.8</v>
      </c>
      <c r="H11" s="273"/>
      <c r="I11" s="350">
        <f t="shared" si="0"/>
        <v>0</v>
      </c>
      <c r="J11" s="253"/>
      <c r="K11" s="126"/>
      <c r="L11" s="4"/>
    </row>
    <row r="12" spans="1:18" ht="13.2">
      <c r="A12" s="59"/>
      <c r="B12" s="330"/>
      <c r="C12" s="32"/>
      <c r="D12" s="33"/>
      <c r="E12" s="17" t="s">
        <v>58</v>
      </c>
      <c r="F12" s="16" t="s">
        <v>21</v>
      </c>
      <c r="G12" s="34"/>
      <c r="H12" s="275"/>
      <c r="I12" s="27"/>
      <c r="J12" s="253"/>
      <c r="K12" s="319"/>
      <c r="L12" s="252"/>
    </row>
    <row r="13" spans="1:18" ht="37.799999999999997" customHeight="1">
      <c r="A13" s="123" t="s">
        <v>5</v>
      </c>
      <c r="B13" s="24" t="s">
        <v>45</v>
      </c>
      <c r="C13" s="443" t="s">
        <v>51</v>
      </c>
      <c r="D13" s="444"/>
      <c r="E13" s="445"/>
      <c r="F13" s="445"/>
      <c r="G13" s="445"/>
      <c r="H13" s="445"/>
      <c r="I13" s="446"/>
      <c r="J13" s="254"/>
      <c r="L13" s="4"/>
    </row>
    <row r="14" spans="1:18" ht="13.2">
      <c r="A14" s="123"/>
      <c r="B14" s="328" t="s">
        <v>124</v>
      </c>
      <c r="C14" s="263" t="s">
        <v>68</v>
      </c>
      <c r="D14" s="264"/>
      <c r="E14" s="265" t="s">
        <v>69</v>
      </c>
      <c r="F14" s="266" t="s">
        <v>10</v>
      </c>
      <c r="G14" s="266"/>
      <c r="H14" s="267"/>
      <c r="I14" s="268"/>
      <c r="J14" s="255"/>
      <c r="L14" s="4"/>
    </row>
    <row r="15" spans="1:18" ht="22.8">
      <c r="A15" s="123" t="s">
        <v>3</v>
      </c>
      <c r="B15" s="329" t="s">
        <v>125</v>
      </c>
      <c r="C15" s="276"/>
      <c r="D15" s="277"/>
      <c r="E15" s="278" t="s">
        <v>215</v>
      </c>
      <c r="F15" s="266" t="s">
        <v>11</v>
      </c>
      <c r="G15" s="272">
        <v>528.4</v>
      </c>
      <c r="H15" s="273"/>
      <c r="I15" s="350">
        <f>ROUND($G15*H15,2)</f>
        <v>0</v>
      </c>
      <c r="J15" s="255"/>
      <c r="K15" s="244"/>
      <c r="L15" s="4"/>
    </row>
    <row r="16" spans="1:18" ht="13.2" customHeight="1">
      <c r="A16" s="59" t="s">
        <v>9</v>
      </c>
      <c r="B16" s="330"/>
      <c r="C16" s="32"/>
      <c r="D16" s="33"/>
      <c r="E16" s="17" t="s">
        <v>58</v>
      </c>
      <c r="F16" s="16" t="s">
        <v>21</v>
      </c>
      <c r="G16" s="34"/>
      <c r="H16" s="275"/>
      <c r="I16" s="27"/>
      <c r="J16" s="253"/>
      <c r="K16" s="320"/>
      <c r="L16" s="256"/>
      <c r="M16" s="256"/>
      <c r="N16" s="256"/>
      <c r="O16" s="256"/>
      <c r="P16" s="256"/>
      <c r="Q16" s="256"/>
      <c r="R16" s="256"/>
    </row>
    <row r="17" spans="1:18" ht="37.200000000000003" customHeight="1">
      <c r="A17" s="123" t="s">
        <v>12</v>
      </c>
      <c r="B17" s="326" t="s">
        <v>45</v>
      </c>
      <c r="C17" s="443" t="s">
        <v>52</v>
      </c>
      <c r="D17" s="444"/>
      <c r="E17" s="445"/>
      <c r="F17" s="445"/>
      <c r="G17" s="445"/>
      <c r="H17" s="445"/>
      <c r="I17" s="446"/>
      <c r="J17" s="477"/>
      <c r="K17" s="477"/>
      <c r="L17" s="477"/>
      <c r="M17" s="477"/>
      <c r="N17" s="477"/>
      <c r="O17" s="477"/>
      <c r="P17" s="477"/>
      <c r="Q17" s="477"/>
      <c r="R17" s="477"/>
    </row>
    <row r="18" spans="1:18" ht="13.2">
      <c r="A18" s="59" t="s">
        <v>13</v>
      </c>
      <c r="B18" s="328" t="s">
        <v>126</v>
      </c>
      <c r="C18" s="458" t="s">
        <v>68</v>
      </c>
      <c r="D18" s="448"/>
      <c r="E18" s="265" t="s">
        <v>217</v>
      </c>
      <c r="F18" s="266" t="s">
        <v>10</v>
      </c>
      <c r="G18" s="266"/>
      <c r="H18" s="267"/>
      <c r="I18" s="268"/>
      <c r="N18" s="4"/>
    </row>
    <row r="19" spans="1:18" ht="26.4" customHeight="1">
      <c r="A19" s="59"/>
      <c r="B19" s="330" t="s">
        <v>229</v>
      </c>
      <c r="C19" s="459"/>
      <c r="D19" s="449"/>
      <c r="E19" s="271" t="s">
        <v>231</v>
      </c>
      <c r="F19" s="266" t="s">
        <v>11</v>
      </c>
      <c r="G19" s="345">
        <f>G20+G21</f>
        <v>133.5</v>
      </c>
      <c r="H19" s="140"/>
      <c r="I19" s="268"/>
      <c r="N19" s="4"/>
    </row>
    <row r="20" spans="1:18" ht="13.2">
      <c r="A20" s="59"/>
      <c r="B20" s="329" t="s">
        <v>127</v>
      </c>
      <c r="C20" s="459"/>
      <c r="D20" s="449"/>
      <c r="E20" s="271" t="s">
        <v>117</v>
      </c>
      <c r="F20" s="266" t="s">
        <v>11</v>
      </c>
      <c r="G20" s="272">
        <v>43.5</v>
      </c>
      <c r="H20" s="273"/>
      <c r="I20" s="350">
        <f t="shared" ref="I20:I21" si="1">ROUND($G20*H20,2)</f>
        <v>0</v>
      </c>
      <c r="K20" s="244"/>
      <c r="L20" s="2"/>
    </row>
    <row r="21" spans="1:18" ht="13.2">
      <c r="A21" s="59"/>
      <c r="B21" s="329" t="s">
        <v>128</v>
      </c>
      <c r="C21" s="459"/>
      <c r="D21" s="449"/>
      <c r="E21" s="271" t="s">
        <v>118</v>
      </c>
      <c r="F21" s="266" t="s">
        <v>11</v>
      </c>
      <c r="G21" s="272">
        <v>90</v>
      </c>
      <c r="H21" s="273"/>
      <c r="I21" s="350">
        <f t="shared" si="1"/>
        <v>0</v>
      </c>
      <c r="K21" s="244"/>
      <c r="L21" s="4"/>
    </row>
    <row r="22" spans="1:18" ht="37.799999999999997" customHeight="1">
      <c r="A22" s="59"/>
      <c r="B22" s="329" t="s">
        <v>230</v>
      </c>
      <c r="C22" s="459"/>
      <c r="D22" s="449"/>
      <c r="E22" s="271" t="s">
        <v>232</v>
      </c>
      <c r="F22" s="266" t="s">
        <v>11</v>
      </c>
      <c r="G22" s="272">
        <f>G23+G24</f>
        <v>149</v>
      </c>
      <c r="H22"/>
      <c r="I22" s="350"/>
      <c r="K22" s="244"/>
      <c r="L22" s="4"/>
    </row>
    <row r="23" spans="1:18" ht="13.2">
      <c r="A23" s="59"/>
      <c r="B23" s="329" t="s">
        <v>129</v>
      </c>
      <c r="C23" s="459"/>
      <c r="D23" s="449"/>
      <c r="E23" s="271" t="s">
        <v>117</v>
      </c>
      <c r="F23" s="266" t="s">
        <v>11</v>
      </c>
      <c r="G23" s="272">
        <v>28</v>
      </c>
      <c r="H23" s="273"/>
      <c r="I23" s="350">
        <f t="shared" ref="I23:I24" si="2">ROUND($G23*H23,2)</f>
        <v>0</v>
      </c>
      <c r="K23" s="244"/>
      <c r="L23" s="4"/>
    </row>
    <row r="24" spans="1:18" ht="13.2">
      <c r="A24" s="59"/>
      <c r="B24" s="329" t="s">
        <v>130</v>
      </c>
      <c r="C24" s="460"/>
      <c r="D24" s="450"/>
      <c r="E24" s="271" t="s">
        <v>118</v>
      </c>
      <c r="F24" s="266" t="s">
        <v>11</v>
      </c>
      <c r="G24" s="272">
        <v>121</v>
      </c>
      <c r="H24" s="273"/>
      <c r="I24" s="350">
        <f t="shared" si="2"/>
        <v>0</v>
      </c>
      <c r="K24" s="244"/>
      <c r="L24" s="4"/>
    </row>
    <row r="25" spans="1:18" s="28" customFormat="1" ht="13.2">
      <c r="A25" s="59"/>
      <c r="B25" s="330"/>
      <c r="C25" s="32"/>
      <c r="D25" s="33"/>
      <c r="E25" s="17" t="s">
        <v>58</v>
      </c>
      <c r="F25" s="16" t="s">
        <v>21</v>
      </c>
      <c r="G25" s="34"/>
      <c r="H25" s="279"/>
      <c r="I25" s="280"/>
      <c r="K25" s="318"/>
      <c r="L25" s="242"/>
      <c r="M25" s="242"/>
      <c r="N25" s="242"/>
      <c r="O25" s="242"/>
      <c r="P25" s="242"/>
      <c r="Q25" s="242"/>
      <c r="R25" s="242"/>
    </row>
    <row r="26" spans="1:18" ht="37.200000000000003" customHeight="1">
      <c r="A26" s="123"/>
      <c r="B26" s="326" t="s">
        <v>45</v>
      </c>
      <c r="C26" s="443" t="s">
        <v>53</v>
      </c>
      <c r="D26" s="444"/>
      <c r="E26" s="445"/>
      <c r="F26" s="445"/>
      <c r="G26" s="445"/>
      <c r="H26" s="445"/>
      <c r="I26" s="446"/>
    </row>
    <row r="27" spans="1:18" ht="13.2">
      <c r="B27" s="328" t="s">
        <v>131</v>
      </c>
      <c r="C27" s="263" t="s">
        <v>68</v>
      </c>
      <c r="D27" s="264"/>
      <c r="E27" s="265" t="s">
        <v>69</v>
      </c>
      <c r="F27" s="266" t="s">
        <v>10</v>
      </c>
      <c r="G27" s="266"/>
      <c r="H27" s="267"/>
      <c r="I27" s="268"/>
      <c r="J27" s="255"/>
    </row>
    <row r="28" spans="1:18" ht="22.8">
      <c r="B28" s="329" t="s">
        <v>132</v>
      </c>
      <c r="C28" s="276"/>
      <c r="D28" s="277"/>
      <c r="E28" s="271" t="s">
        <v>139</v>
      </c>
      <c r="F28" s="266" t="s">
        <v>11</v>
      </c>
      <c r="G28" s="272">
        <v>333.24</v>
      </c>
      <c r="H28" s="273"/>
      <c r="I28" s="350">
        <f>ROUND($G28*H28,2)</f>
        <v>0</v>
      </c>
      <c r="J28" s="255"/>
      <c r="K28" s="322"/>
      <c r="L28" s="4"/>
    </row>
    <row r="29" spans="1:18" ht="13.2">
      <c r="B29" s="330"/>
      <c r="C29" s="32"/>
      <c r="D29" s="33"/>
      <c r="E29" s="17" t="s">
        <v>58</v>
      </c>
      <c r="F29" s="16" t="s">
        <v>21</v>
      </c>
      <c r="G29" s="34"/>
      <c r="H29" s="279"/>
      <c r="I29" s="280"/>
      <c r="J29" s="253"/>
      <c r="L29" s="253"/>
      <c r="M29" s="253"/>
      <c r="N29" s="253"/>
      <c r="O29" s="253"/>
      <c r="P29" s="253"/>
      <c r="Q29" s="253"/>
      <c r="R29" s="253"/>
    </row>
    <row r="30" spans="1:18" ht="37.200000000000003" customHeight="1">
      <c r="B30" s="326" t="s">
        <v>45</v>
      </c>
      <c r="C30" s="443" t="s">
        <v>112</v>
      </c>
      <c r="D30" s="444"/>
      <c r="E30" s="445"/>
      <c r="F30" s="445"/>
      <c r="G30" s="445"/>
      <c r="H30" s="445"/>
      <c r="I30" s="446"/>
      <c r="J30" s="477"/>
      <c r="K30" s="477"/>
      <c r="L30" s="477"/>
      <c r="M30" s="477"/>
      <c r="N30" s="477"/>
      <c r="O30" s="477"/>
      <c r="P30" s="477"/>
      <c r="Q30" s="477"/>
      <c r="R30" s="477"/>
    </row>
    <row r="31" spans="1:18" ht="12.6" customHeight="1">
      <c r="B31" s="328" t="s">
        <v>133</v>
      </c>
      <c r="C31" s="451" t="s">
        <v>68</v>
      </c>
      <c r="D31" s="448"/>
      <c r="E31" s="265" t="s">
        <v>217</v>
      </c>
      <c r="F31" s="266" t="s">
        <v>10</v>
      </c>
      <c r="G31" s="4" t="s">
        <v>10</v>
      </c>
      <c r="H31" s="267"/>
      <c r="I31" s="268"/>
    </row>
    <row r="32" spans="1:18" ht="22.8" customHeight="1">
      <c r="B32" s="330" t="s">
        <v>233</v>
      </c>
      <c r="C32" s="452"/>
      <c r="D32" s="449"/>
      <c r="E32" s="271" t="s">
        <v>231</v>
      </c>
      <c r="F32" s="266" t="s">
        <v>11</v>
      </c>
      <c r="G32" s="345">
        <f>G33+G34</f>
        <v>104</v>
      </c>
      <c r="H32" s="140"/>
      <c r="I32" s="268"/>
    </row>
    <row r="33" spans="2:19" ht="13.2" customHeight="1">
      <c r="B33" s="329" t="s">
        <v>134</v>
      </c>
      <c r="C33" s="452"/>
      <c r="D33" s="449"/>
      <c r="E33" s="274" t="s">
        <v>117</v>
      </c>
      <c r="F33" s="266" t="s">
        <v>11</v>
      </c>
      <c r="G33" s="346">
        <v>34</v>
      </c>
      <c r="H33" s="273"/>
      <c r="I33" s="351">
        <f t="shared" ref="I33:I34" si="3">ROUND($G33*H33,2)</f>
        <v>0</v>
      </c>
      <c r="J33" s="248"/>
      <c r="K33" s="322"/>
      <c r="L33" s="105"/>
      <c r="M33" s="248"/>
      <c r="N33" s="248"/>
      <c r="O33" s="248"/>
      <c r="P33" s="248"/>
      <c r="Q33" s="248"/>
      <c r="R33" s="248"/>
    </row>
    <row r="34" spans="2:19" ht="13.2" customHeight="1">
      <c r="B34" s="329" t="s">
        <v>135</v>
      </c>
      <c r="C34" s="452"/>
      <c r="D34" s="449"/>
      <c r="E34" s="274" t="s">
        <v>118</v>
      </c>
      <c r="F34" s="266" t="s">
        <v>11</v>
      </c>
      <c r="G34" s="346">
        <v>70</v>
      </c>
      <c r="H34" s="273"/>
      <c r="I34" s="351">
        <f t="shared" si="3"/>
        <v>0</v>
      </c>
      <c r="J34" s="248"/>
      <c r="K34" s="322"/>
      <c r="L34" s="105"/>
      <c r="M34" s="248"/>
      <c r="N34" s="248"/>
      <c r="O34" s="248"/>
      <c r="P34" s="248"/>
      <c r="Q34" s="248"/>
      <c r="R34" s="248"/>
    </row>
    <row r="35" spans="2:19" ht="26.4" customHeight="1">
      <c r="B35" s="329" t="s">
        <v>138</v>
      </c>
      <c r="C35" s="452"/>
      <c r="D35" s="449"/>
      <c r="E35" s="274" t="s">
        <v>232</v>
      </c>
      <c r="F35" s="266" t="s">
        <v>11</v>
      </c>
      <c r="G35" s="345">
        <f>G36+G37</f>
        <v>141</v>
      </c>
      <c r="H35" s="267"/>
      <c r="I35" s="268"/>
      <c r="J35" s="248"/>
      <c r="K35" s="247"/>
      <c r="L35" s="105"/>
      <c r="M35" s="248"/>
      <c r="N35" s="248"/>
      <c r="O35" s="248"/>
      <c r="P35" s="248"/>
      <c r="Q35" s="248"/>
      <c r="R35" s="248"/>
    </row>
    <row r="36" spans="2:19" ht="13.2" customHeight="1">
      <c r="B36" s="329" t="s">
        <v>136</v>
      </c>
      <c r="C36" s="452"/>
      <c r="D36" s="449"/>
      <c r="E36" s="274" t="s">
        <v>117</v>
      </c>
      <c r="F36" s="266" t="s">
        <v>11</v>
      </c>
      <c r="G36" s="272">
        <v>71</v>
      </c>
      <c r="H36" s="273"/>
      <c r="I36" s="351">
        <f t="shared" ref="I36:I37" si="4">ROUND($G36*H36,2)</f>
        <v>0</v>
      </c>
      <c r="J36" s="248"/>
      <c r="K36" s="322"/>
      <c r="L36" s="105"/>
      <c r="M36" s="248"/>
      <c r="N36" s="248"/>
      <c r="O36" s="248"/>
      <c r="P36" s="248"/>
      <c r="Q36" s="248"/>
      <c r="R36" s="248"/>
    </row>
    <row r="37" spans="2:19" ht="13.2" customHeight="1">
      <c r="B37" s="329" t="s">
        <v>137</v>
      </c>
      <c r="C37" s="453"/>
      <c r="D37" s="450"/>
      <c r="E37" s="274" t="s">
        <v>118</v>
      </c>
      <c r="F37" s="266" t="s">
        <v>11</v>
      </c>
      <c r="G37" s="272">
        <v>70</v>
      </c>
      <c r="H37" s="273"/>
      <c r="I37" s="351">
        <f t="shared" si="4"/>
        <v>0</v>
      </c>
      <c r="J37" s="248"/>
      <c r="K37" s="322"/>
      <c r="L37" s="105"/>
      <c r="M37" s="248"/>
      <c r="N37" s="248"/>
      <c r="O37" s="248"/>
      <c r="P37" s="248"/>
      <c r="Q37" s="248"/>
      <c r="R37" s="248"/>
    </row>
    <row r="38" spans="2:19" ht="13.2">
      <c r="B38" s="330"/>
      <c r="C38" s="32"/>
      <c r="D38" s="33"/>
      <c r="E38" s="17" t="s">
        <v>58</v>
      </c>
      <c r="F38" s="16" t="s">
        <v>21</v>
      </c>
      <c r="G38" s="34"/>
      <c r="H38" s="279"/>
      <c r="I38" s="280"/>
    </row>
    <row r="39" spans="2:19" ht="37.200000000000003" customHeight="1">
      <c r="B39" s="326" t="s">
        <v>45</v>
      </c>
      <c r="C39" s="443" t="s">
        <v>54</v>
      </c>
      <c r="D39" s="444"/>
      <c r="E39" s="445"/>
      <c r="F39" s="445"/>
      <c r="G39" s="445"/>
      <c r="H39" s="445"/>
      <c r="I39" s="446"/>
    </row>
    <row r="40" spans="2:19" ht="13.2">
      <c r="B40" s="328" t="s">
        <v>141</v>
      </c>
      <c r="C40" s="263" t="s">
        <v>68</v>
      </c>
      <c r="D40" s="264"/>
      <c r="E40" s="265" t="s">
        <v>217</v>
      </c>
      <c r="F40" s="266" t="s">
        <v>10</v>
      </c>
      <c r="G40" s="266"/>
      <c r="H40" s="267"/>
      <c r="I40" s="268"/>
    </row>
    <row r="41" spans="2:19" ht="22.8">
      <c r="B41" s="329" t="s">
        <v>142</v>
      </c>
      <c r="C41" s="276"/>
      <c r="D41" s="277"/>
      <c r="E41" s="271" t="s">
        <v>116</v>
      </c>
      <c r="F41" s="266" t="s">
        <v>11</v>
      </c>
      <c r="G41" s="272">
        <v>59.5</v>
      </c>
      <c r="H41" s="273"/>
      <c r="I41" s="350">
        <f>ROUND($G41*H41,2)</f>
        <v>0</v>
      </c>
      <c r="J41" s="246"/>
      <c r="K41" s="322"/>
      <c r="L41" s="126"/>
      <c r="M41" s="246"/>
      <c r="N41" s="246"/>
      <c r="O41" s="246"/>
      <c r="P41" s="246"/>
      <c r="Q41" s="246"/>
      <c r="R41" s="246"/>
      <c r="S41" s="248"/>
    </row>
    <row r="42" spans="2:19" ht="34.200000000000003">
      <c r="B42" s="329" t="s">
        <v>143</v>
      </c>
      <c r="C42" s="281"/>
      <c r="D42" s="282"/>
      <c r="E42" s="271" t="s">
        <v>140</v>
      </c>
      <c r="F42" s="266" t="s">
        <v>11</v>
      </c>
      <c r="G42" s="272">
        <v>765</v>
      </c>
      <c r="H42" s="273"/>
      <c r="I42" s="350">
        <f>ROUND($G42*H42,2)</f>
        <v>0</v>
      </c>
      <c r="J42" s="246"/>
      <c r="K42" s="322"/>
      <c r="L42" s="126"/>
      <c r="M42" s="246"/>
      <c r="N42" s="246"/>
      <c r="O42" s="246"/>
      <c r="P42" s="246"/>
      <c r="Q42" s="246"/>
      <c r="R42" s="246"/>
      <c r="S42" s="248"/>
    </row>
    <row r="43" spans="2:19" ht="13.2">
      <c r="B43" s="330"/>
      <c r="C43" s="32"/>
      <c r="D43" s="33"/>
      <c r="E43" s="17" t="s">
        <v>58</v>
      </c>
      <c r="F43" s="16" t="s">
        <v>21</v>
      </c>
      <c r="G43" s="34"/>
      <c r="H43" s="279"/>
      <c r="I43" s="280"/>
      <c r="J43" s="248"/>
      <c r="K43" s="246"/>
      <c r="L43" s="248"/>
      <c r="M43" s="248"/>
      <c r="N43" s="248"/>
      <c r="O43" s="248"/>
      <c r="P43" s="248"/>
      <c r="Q43" s="248"/>
      <c r="R43" s="248"/>
      <c r="S43" s="248"/>
    </row>
    <row r="44" spans="2:19" ht="37.799999999999997" customHeight="1">
      <c r="B44" s="326" t="s">
        <v>45</v>
      </c>
      <c r="C44" s="443" t="s">
        <v>55</v>
      </c>
      <c r="D44" s="444"/>
      <c r="E44" s="444"/>
      <c r="F44" s="444"/>
      <c r="G44" s="444"/>
      <c r="H44" s="444"/>
      <c r="I44" s="457"/>
    </row>
    <row r="45" spans="2:19" ht="13.2">
      <c r="B45" s="328" t="s">
        <v>144</v>
      </c>
      <c r="C45" s="458" t="s">
        <v>68</v>
      </c>
      <c r="D45" s="448"/>
      <c r="E45" s="265" t="s">
        <v>217</v>
      </c>
      <c r="F45" s="266" t="s">
        <v>10</v>
      </c>
      <c r="G45" s="266"/>
      <c r="H45" s="267"/>
      <c r="I45" s="268"/>
      <c r="J45" s="255"/>
    </row>
    <row r="46" spans="2:19" ht="22.8">
      <c r="B46" s="330" t="s">
        <v>235</v>
      </c>
      <c r="C46" s="459"/>
      <c r="D46" s="449"/>
      <c r="E46" s="271" t="s">
        <v>231</v>
      </c>
      <c r="F46" s="266" t="s">
        <v>11</v>
      </c>
      <c r="G46" s="266"/>
      <c r="H46" s="140"/>
      <c r="I46" s="268"/>
      <c r="J46" s="255"/>
    </row>
    <row r="47" spans="2:19" ht="13.2" customHeight="1">
      <c r="B47" s="329" t="s">
        <v>146</v>
      </c>
      <c r="C47" s="459"/>
      <c r="D47" s="449"/>
      <c r="E47" s="274" t="s">
        <v>117</v>
      </c>
      <c r="F47" s="266" t="s">
        <v>11</v>
      </c>
      <c r="G47" s="272">
        <v>114</v>
      </c>
      <c r="H47" s="273"/>
      <c r="I47" s="351">
        <f t="shared" ref="I47:I52" si="5">ROUND($G47*H47,2)</f>
        <v>0</v>
      </c>
      <c r="K47" s="322"/>
      <c r="M47" s="4"/>
    </row>
    <row r="48" spans="2:19" ht="12" customHeight="1">
      <c r="B48" s="329" t="s">
        <v>147</v>
      </c>
      <c r="C48" s="459"/>
      <c r="D48" s="449"/>
      <c r="E48" s="274" t="s">
        <v>118</v>
      </c>
      <c r="F48" s="266" t="s">
        <v>11</v>
      </c>
      <c r="G48" s="272">
        <v>132</v>
      </c>
      <c r="H48" s="273"/>
      <c r="I48" s="351">
        <f t="shared" si="5"/>
        <v>0</v>
      </c>
      <c r="K48" s="322"/>
      <c r="L48" s="4"/>
    </row>
    <row r="49" spans="1:18" ht="22.2" customHeight="1">
      <c r="B49" s="329" t="s">
        <v>234</v>
      </c>
      <c r="C49" s="459"/>
      <c r="D49" s="449"/>
      <c r="E49" s="271" t="s">
        <v>232</v>
      </c>
      <c r="F49" s="266" t="s">
        <v>11</v>
      </c>
      <c r="G49" s="272"/>
      <c r="H49"/>
      <c r="I49" s="351"/>
      <c r="K49" s="322"/>
      <c r="L49" s="4"/>
    </row>
    <row r="50" spans="1:18" ht="13.2">
      <c r="B50" s="329" t="s">
        <v>148</v>
      </c>
      <c r="C50" s="459"/>
      <c r="D50" s="449"/>
      <c r="E50" s="274" t="s">
        <v>117</v>
      </c>
      <c r="F50" s="266" t="s">
        <v>11</v>
      </c>
      <c r="G50" s="272">
        <v>134</v>
      </c>
      <c r="H50" s="273"/>
      <c r="I50" s="351">
        <f t="shared" si="5"/>
        <v>0</v>
      </c>
      <c r="K50" s="322"/>
      <c r="L50" s="4"/>
    </row>
    <row r="51" spans="1:18" ht="13.2">
      <c r="B51" s="329" t="s">
        <v>149</v>
      </c>
      <c r="C51" s="459"/>
      <c r="D51" s="449"/>
      <c r="E51" s="274" t="s">
        <v>118</v>
      </c>
      <c r="F51" s="266" t="s">
        <v>11</v>
      </c>
      <c r="G51" s="272">
        <v>176</v>
      </c>
      <c r="H51" s="273"/>
      <c r="I51" s="351">
        <f t="shared" si="5"/>
        <v>0</v>
      </c>
      <c r="K51" s="322"/>
      <c r="L51" s="4"/>
    </row>
    <row r="52" spans="1:18" s="4" customFormat="1" ht="36" customHeight="1">
      <c r="A52" s="3"/>
      <c r="B52" s="329" t="s">
        <v>145</v>
      </c>
      <c r="C52" s="460"/>
      <c r="D52" s="450"/>
      <c r="E52" s="271" t="s">
        <v>216</v>
      </c>
      <c r="F52" s="266" t="s">
        <v>11</v>
      </c>
      <c r="G52" s="272">
        <v>140</v>
      </c>
      <c r="H52" s="273"/>
      <c r="I52" s="351">
        <f t="shared" si="5"/>
        <v>0</v>
      </c>
      <c r="J52" s="257"/>
      <c r="K52" s="322"/>
    </row>
    <row r="53" spans="1:18" ht="13.2">
      <c r="B53" s="330"/>
      <c r="C53" s="32"/>
      <c r="D53" s="33"/>
      <c r="E53" s="17" t="s">
        <v>58</v>
      </c>
      <c r="F53" s="16" t="s">
        <v>21</v>
      </c>
      <c r="G53" s="34"/>
      <c r="H53" s="279"/>
      <c r="I53" s="280"/>
    </row>
    <row r="54" spans="1:18" ht="37.200000000000003" customHeight="1">
      <c r="B54" s="326" t="s">
        <v>45</v>
      </c>
      <c r="C54" s="443" t="s">
        <v>56</v>
      </c>
      <c r="D54" s="444"/>
      <c r="E54" s="445"/>
      <c r="F54" s="445"/>
      <c r="G54" s="445"/>
      <c r="H54" s="445"/>
      <c r="I54" s="446"/>
    </row>
    <row r="55" spans="1:18" ht="12">
      <c r="B55" s="328" t="s">
        <v>150</v>
      </c>
      <c r="C55" s="263" t="s">
        <v>68</v>
      </c>
      <c r="D55" s="264"/>
      <c r="E55" s="265" t="s">
        <v>217</v>
      </c>
      <c r="F55" s="266" t="s">
        <v>10</v>
      </c>
      <c r="G55" s="266"/>
      <c r="H55" s="283"/>
      <c r="I55" s="31"/>
    </row>
    <row r="56" spans="1:18" ht="22.8">
      <c r="B56" s="329" t="s">
        <v>151</v>
      </c>
      <c r="C56" s="269"/>
      <c r="D56" s="270"/>
      <c r="E56" s="271" t="s">
        <v>116</v>
      </c>
      <c r="F56" s="266" t="s">
        <v>11</v>
      </c>
      <c r="G56" s="272">
        <f>65.5+61+40+75.5</f>
        <v>242</v>
      </c>
      <c r="H56" s="273"/>
      <c r="I56" s="352">
        <f>ROUND($G56*H56,2)</f>
        <v>0</v>
      </c>
      <c r="J56" s="243"/>
      <c r="K56" s="322"/>
      <c r="L56" s="245"/>
      <c r="M56" s="243"/>
      <c r="N56" s="243"/>
      <c r="O56" s="243"/>
      <c r="P56" s="243"/>
      <c r="Q56" s="243"/>
      <c r="R56" s="243"/>
    </row>
    <row r="57" spans="1:18" ht="12">
      <c r="B57" s="330"/>
      <c r="C57" s="32"/>
      <c r="D57" s="33"/>
      <c r="E57" s="17" t="s">
        <v>58</v>
      </c>
      <c r="F57" s="16" t="s">
        <v>21</v>
      </c>
      <c r="G57" s="34"/>
      <c r="H57" s="284"/>
      <c r="I57" s="285"/>
    </row>
    <row r="58" spans="1:18" ht="26.4">
      <c r="B58" s="326" t="s">
        <v>45</v>
      </c>
      <c r="C58" s="443" t="s">
        <v>57</v>
      </c>
      <c r="D58" s="444"/>
      <c r="E58" s="445"/>
      <c r="F58" s="445"/>
      <c r="G58" s="445"/>
      <c r="H58" s="445"/>
      <c r="I58" s="446"/>
    </row>
    <row r="59" spans="1:18" ht="13.2">
      <c r="B59" s="328" t="s">
        <v>154</v>
      </c>
      <c r="C59" s="458" t="s">
        <v>68</v>
      </c>
      <c r="D59" s="448"/>
      <c r="E59" s="265" t="s">
        <v>225</v>
      </c>
      <c r="F59" s="266" t="s">
        <v>10</v>
      </c>
      <c r="G59" s="266"/>
      <c r="H59" s="347"/>
      <c r="I59" s="31"/>
      <c r="J59" s="255"/>
      <c r="K59" s="322"/>
    </row>
    <row r="60" spans="1:18" ht="22.8">
      <c r="B60" s="330" t="s">
        <v>237</v>
      </c>
      <c r="C60" s="459"/>
      <c r="D60" s="449"/>
      <c r="E60" s="271" t="s">
        <v>236</v>
      </c>
      <c r="F60" s="266" t="s">
        <v>11</v>
      </c>
      <c r="G60" s="266"/>
      <c r="H60"/>
      <c r="I60" s="31"/>
      <c r="J60" s="255"/>
      <c r="K60" s="322"/>
    </row>
    <row r="61" spans="1:18" ht="13.2">
      <c r="B61" s="329" t="s">
        <v>155</v>
      </c>
      <c r="C61" s="459"/>
      <c r="D61" s="449"/>
      <c r="E61" s="274" t="s">
        <v>117</v>
      </c>
      <c r="F61" s="266" t="s">
        <v>11</v>
      </c>
      <c r="G61" s="286">
        <v>183.6</v>
      </c>
      <c r="H61" s="273"/>
      <c r="I61" s="287">
        <f t="shared" ref="I61:I64" si="6">ROUND($G61*H61,2)</f>
        <v>0</v>
      </c>
      <c r="J61" s="255"/>
      <c r="K61" s="322"/>
      <c r="L61" s="4"/>
    </row>
    <row r="62" spans="1:18" ht="13.2">
      <c r="B62" s="329" t="s">
        <v>156</v>
      </c>
      <c r="C62" s="459"/>
      <c r="D62" s="449"/>
      <c r="E62" s="274" t="s">
        <v>118</v>
      </c>
      <c r="F62" s="266" t="s">
        <v>11</v>
      </c>
      <c r="G62" s="286">
        <v>216</v>
      </c>
      <c r="H62" s="273"/>
      <c r="I62" s="287">
        <f t="shared" si="6"/>
        <v>0</v>
      </c>
      <c r="J62" s="255"/>
      <c r="K62" s="322"/>
      <c r="L62" s="4"/>
    </row>
    <row r="63" spans="1:18" ht="13.2">
      <c r="B63" s="329" t="s">
        <v>157</v>
      </c>
      <c r="C63" s="459"/>
      <c r="D63" s="449"/>
      <c r="E63" s="274" t="s">
        <v>153</v>
      </c>
      <c r="F63" s="266" t="s">
        <v>11</v>
      </c>
      <c r="G63" s="286">
        <v>285.60000000000002</v>
      </c>
      <c r="H63" s="273"/>
      <c r="I63" s="287">
        <f t="shared" si="6"/>
        <v>0</v>
      </c>
      <c r="J63" s="255"/>
      <c r="K63" s="322"/>
      <c r="L63" s="4"/>
    </row>
    <row r="64" spans="1:18" ht="36.6" customHeight="1">
      <c r="B64" s="329" t="s">
        <v>158</v>
      </c>
      <c r="C64" s="459"/>
      <c r="D64" s="449"/>
      <c r="E64" s="271" t="s">
        <v>152</v>
      </c>
      <c r="F64" s="266" t="s">
        <v>11</v>
      </c>
      <c r="G64" s="286">
        <v>1100.4000000000001</v>
      </c>
      <c r="H64" s="273"/>
      <c r="I64" s="287">
        <f t="shared" si="6"/>
        <v>0</v>
      </c>
      <c r="J64" s="255"/>
      <c r="K64" s="322"/>
      <c r="L64" s="4"/>
    </row>
    <row r="65" spans="2:18" ht="13.2" customHeight="1">
      <c r="B65" s="330"/>
      <c r="C65" s="482" t="s">
        <v>58</v>
      </c>
      <c r="D65" s="483"/>
      <c r="E65" s="484"/>
      <c r="F65" s="16" t="s">
        <v>21</v>
      </c>
      <c r="G65" s="34"/>
      <c r="H65" s="284"/>
      <c r="I65" s="285"/>
      <c r="J65" s="255"/>
      <c r="K65" s="244"/>
      <c r="L65" s="4"/>
    </row>
    <row r="66" spans="2:18" ht="37.200000000000003" customHeight="1">
      <c r="B66" s="326" t="s">
        <v>45</v>
      </c>
      <c r="C66" s="443" t="s">
        <v>59</v>
      </c>
      <c r="D66" s="444"/>
      <c r="E66" s="445"/>
      <c r="F66" s="445"/>
      <c r="G66" s="445"/>
      <c r="H66" s="445"/>
      <c r="I66" s="446"/>
      <c r="J66" s="477"/>
      <c r="K66" s="477"/>
      <c r="L66" s="477"/>
      <c r="M66" s="477"/>
      <c r="N66" s="477"/>
      <c r="O66" s="477"/>
      <c r="P66" s="477"/>
      <c r="Q66" s="477"/>
      <c r="R66" s="477"/>
    </row>
    <row r="67" spans="2:18" ht="13.2">
      <c r="B67" s="328" t="s">
        <v>160</v>
      </c>
      <c r="C67" s="263" t="s">
        <v>68</v>
      </c>
      <c r="D67" s="264"/>
      <c r="E67" s="265" t="s">
        <v>69</v>
      </c>
      <c r="F67" s="266" t="s">
        <v>10</v>
      </c>
      <c r="G67" s="266"/>
      <c r="H67" s="267"/>
      <c r="I67" s="268"/>
      <c r="J67" s="260"/>
      <c r="K67" s="321"/>
      <c r="L67" s="260"/>
      <c r="M67" s="260"/>
      <c r="N67" s="260"/>
      <c r="O67" s="260"/>
      <c r="P67" s="260"/>
      <c r="Q67" s="260"/>
      <c r="R67" s="260"/>
    </row>
    <row r="68" spans="2:18" ht="34.200000000000003">
      <c r="B68" s="329" t="s">
        <v>159</v>
      </c>
      <c r="C68" s="281"/>
      <c r="D68" s="282"/>
      <c r="E68" s="271" t="s">
        <v>113</v>
      </c>
      <c r="F68" s="266" t="s">
        <v>11</v>
      </c>
      <c r="G68" s="272">
        <f>72+72+72+28</f>
        <v>244</v>
      </c>
      <c r="H68" s="273"/>
      <c r="I68" s="351">
        <f>ROUND($G68*H68,2)</f>
        <v>0</v>
      </c>
      <c r="J68" s="243"/>
      <c r="K68" s="322"/>
      <c r="L68" s="245"/>
      <c r="M68" s="243"/>
      <c r="N68" s="243"/>
      <c r="O68" s="243"/>
      <c r="P68" s="243"/>
      <c r="Q68" s="243"/>
      <c r="R68" s="243"/>
    </row>
    <row r="69" spans="2:18" ht="13.2">
      <c r="B69" s="330"/>
      <c r="C69" s="32"/>
      <c r="D69" s="33"/>
      <c r="E69" s="17" t="s">
        <v>58</v>
      </c>
      <c r="F69" s="16" t="s">
        <v>21</v>
      </c>
      <c r="G69" s="34"/>
      <c r="H69" s="288"/>
      <c r="I69" s="280"/>
    </row>
    <row r="70" spans="2:18" ht="37.799999999999997" customHeight="1">
      <c r="B70" s="326" t="s">
        <v>45</v>
      </c>
      <c r="C70" s="443" t="s">
        <v>60</v>
      </c>
      <c r="D70" s="444"/>
      <c r="E70" s="445"/>
      <c r="F70" s="445"/>
      <c r="G70" s="445"/>
      <c r="H70" s="445"/>
      <c r="I70" s="446"/>
    </row>
    <row r="71" spans="2:18" ht="13.2">
      <c r="B71" s="328" t="s">
        <v>162</v>
      </c>
      <c r="C71" s="479" t="s">
        <v>68</v>
      </c>
      <c r="D71" s="448"/>
      <c r="E71" s="265" t="s">
        <v>69</v>
      </c>
      <c r="F71" s="266" t="s">
        <v>10</v>
      </c>
      <c r="G71" s="266"/>
      <c r="H71" s="267"/>
      <c r="I71" s="268"/>
    </row>
    <row r="72" spans="2:18" ht="22.8">
      <c r="B72" s="329" t="s">
        <v>163</v>
      </c>
      <c r="C72" s="480"/>
      <c r="D72" s="449"/>
      <c r="E72" s="289" t="s">
        <v>116</v>
      </c>
      <c r="F72" s="266" t="s">
        <v>11</v>
      </c>
      <c r="G72" s="286">
        <f>45+30+30+45</f>
        <v>150</v>
      </c>
      <c r="H72" s="273"/>
      <c r="I72" s="351">
        <f>ROUND($G72*H72,2)</f>
        <v>0</v>
      </c>
      <c r="J72" s="246"/>
      <c r="K72" s="322"/>
      <c r="L72" s="126"/>
      <c r="M72" s="246"/>
      <c r="N72" s="246"/>
      <c r="O72" s="246"/>
      <c r="P72" s="246"/>
      <c r="Q72" s="246"/>
      <c r="R72" s="246"/>
    </row>
    <row r="73" spans="2:18" ht="34.200000000000003">
      <c r="B73" s="329" t="s">
        <v>164</v>
      </c>
      <c r="C73" s="480"/>
      <c r="D73" s="449"/>
      <c r="E73" s="289" t="s">
        <v>161</v>
      </c>
      <c r="F73" s="266" t="s">
        <v>11</v>
      </c>
      <c r="G73" s="286">
        <f>72+55+55+72</f>
        <v>254</v>
      </c>
      <c r="H73" s="273"/>
      <c r="I73" s="351">
        <f>ROUND($G73*H73,2)</f>
        <v>0</v>
      </c>
      <c r="J73" s="246"/>
      <c r="K73" s="322"/>
      <c r="L73" s="126"/>
      <c r="M73" s="246"/>
      <c r="N73" s="246"/>
      <c r="O73" s="246"/>
      <c r="P73" s="246"/>
      <c r="Q73" s="246"/>
      <c r="R73" s="246"/>
    </row>
    <row r="74" spans="2:18" ht="13.2">
      <c r="B74" s="330"/>
      <c r="C74" s="32"/>
      <c r="D74" s="33"/>
      <c r="E74" s="17" t="s">
        <v>58</v>
      </c>
      <c r="F74" s="16" t="s">
        <v>21</v>
      </c>
      <c r="G74" s="34"/>
      <c r="H74" s="279"/>
      <c r="I74" s="280"/>
      <c r="J74" s="248"/>
      <c r="K74" s="246"/>
      <c r="L74" s="248"/>
      <c r="M74" s="248"/>
      <c r="N74" s="248"/>
      <c r="O74" s="248"/>
      <c r="P74" s="248"/>
      <c r="Q74" s="248"/>
      <c r="R74" s="248"/>
    </row>
    <row r="75" spans="2:18" ht="37.200000000000003" customHeight="1">
      <c r="B75" s="326" t="s">
        <v>45</v>
      </c>
      <c r="C75" s="443" t="s">
        <v>61</v>
      </c>
      <c r="D75" s="444"/>
      <c r="E75" s="445"/>
      <c r="F75" s="445"/>
      <c r="G75" s="445"/>
      <c r="H75" s="445"/>
      <c r="I75" s="446"/>
      <c r="J75" s="248"/>
      <c r="K75" s="246"/>
      <c r="L75" s="248"/>
      <c r="M75" s="248"/>
      <c r="N75" s="248"/>
      <c r="O75" s="248"/>
      <c r="P75" s="248"/>
      <c r="Q75" s="248"/>
      <c r="R75" s="248"/>
    </row>
    <row r="76" spans="2:18" ht="13.2">
      <c r="B76" s="328" t="s">
        <v>166</v>
      </c>
      <c r="C76" s="263" t="s">
        <v>68</v>
      </c>
      <c r="D76" s="264"/>
      <c r="E76" s="265" t="s">
        <v>69</v>
      </c>
      <c r="F76" s="266" t="s">
        <v>10</v>
      </c>
      <c r="G76" s="290"/>
      <c r="H76" s="291"/>
      <c r="I76" s="292"/>
      <c r="J76" s="250"/>
      <c r="K76" s="246"/>
      <c r="L76" s="248"/>
      <c r="M76" s="248"/>
      <c r="N76" s="248"/>
      <c r="O76" s="248"/>
      <c r="P76" s="248"/>
      <c r="Q76" s="248"/>
      <c r="R76" s="248"/>
    </row>
    <row r="77" spans="2:18" ht="34.200000000000003">
      <c r="B77" s="329" t="s">
        <v>167</v>
      </c>
      <c r="C77" s="281"/>
      <c r="D77" s="282"/>
      <c r="E77" s="271" t="s">
        <v>219</v>
      </c>
      <c r="F77" s="266" t="s">
        <v>11</v>
      </c>
      <c r="G77" s="272">
        <v>151.19999999999999</v>
      </c>
      <c r="H77" s="273"/>
      <c r="I77" s="351">
        <f>ROUND($G77*H77,2)</f>
        <v>0</v>
      </c>
      <c r="J77" s="259"/>
      <c r="K77" s="322"/>
      <c r="L77" s="261"/>
      <c r="M77" s="259"/>
      <c r="N77" s="259"/>
      <c r="O77" s="259"/>
      <c r="P77" s="259"/>
      <c r="Q77" s="259"/>
      <c r="R77" s="259"/>
    </row>
    <row r="78" spans="2:18" ht="13.2">
      <c r="B78" s="330"/>
      <c r="C78" s="32"/>
      <c r="D78" s="33"/>
      <c r="E78" s="17" t="s">
        <v>58</v>
      </c>
      <c r="F78" s="16" t="s">
        <v>21</v>
      </c>
      <c r="G78" s="34"/>
      <c r="H78" s="293"/>
      <c r="I78" s="294"/>
      <c r="J78" s="262"/>
      <c r="K78" s="246"/>
      <c r="L78" s="248"/>
      <c r="M78" s="248"/>
      <c r="N78" s="248"/>
      <c r="O78" s="248"/>
      <c r="P78" s="248"/>
      <c r="Q78" s="248"/>
      <c r="R78" s="248"/>
    </row>
    <row r="79" spans="2:18" ht="37.200000000000003" customHeight="1">
      <c r="B79" s="326" t="s">
        <v>45</v>
      </c>
      <c r="C79" s="443" t="s">
        <v>62</v>
      </c>
      <c r="D79" s="444"/>
      <c r="E79" s="445"/>
      <c r="F79" s="445"/>
      <c r="G79" s="445"/>
      <c r="H79" s="445"/>
      <c r="I79" s="446"/>
      <c r="J79" s="248"/>
      <c r="K79" s="246"/>
      <c r="L79" s="248"/>
      <c r="M79" s="248"/>
      <c r="N79" s="248"/>
      <c r="O79" s="248"/>
      <c r="P79" s="248"/>
      <c r="Q79" s="248"/>
      <c r="R79" s="248"/>
    </row>
    <row r="80" spans="2:18" ht="13.2">
      <c r="B80" s="328" t="s">
        <v>168</v>
      </c>
      <c r="C80" s="263" t="s">
        <v>68</v>
      </c>
      <c r="D80" s="264"/>
      <c r="E80" s="265" t="s">
        <v>69</v>
      </c>
      <c r="F80" s="266" t="s">
        <v>10</v>
      </c>
      <c r="G80" s="290"/>
      <c r="H80" s="267"/>
      <c r="I80" s="268"/>
      <c r="J80" s="258"/>
      <c r="K80" s="246"/>
      <c r="L80" s="248"/>
      <c r="M80" s="248"/>
      <c r="N80" s="248"/>
      <c r="O80" s="248"/>
      <c r="P80" s="248"/>
      <c r="Q80" s="248"/>
      <c r="R80" s="248"/>
    </row>
    <row r="81" spans="2:18" ht="45.6">
      <c r="B81" s="329" t="s">
        <v>169</v>
      </c>
      <c r="C81" s="281"/>
      <c r="D81" s="282"/>
      <c r="E81" s="271" t="s">
        <v>220</v>
      </c>
      <c r="F81" s="266" t="s">
        <v>11</v>
      </c>
      <c r="G81" s="272">
        <v>928.4</v>
      </c>
      <c r="H81" s="273"/>
      <c r="I81" s="350">
        <f>ROUND($G81*H81,2)</f>
        <v>0</v>
      </c>
      <c r="J81" s="259"/>
      <c r="K81" s="322"/>
      <c r="L81" s="261"/>
      <c r="M81" s="259"/>
      <c r="N81" s="259"/>
      <c r="O81" s="259"/>
      <c r="P81" s="259"/>
      <c r="Q81" s="259"/>
      <c r="R81" s="259"/>
    </row>
    <row r="82" spans="2:18" ht="13.2">
      <c r="B82" s="330"/>
      <c r="C82" s="32"/>
      <c r="D82" s="33"/>
      <c r="E82" s="17" t="s">
        <v>58</v>
      </c>
      <c r="F82" s="16" t="s">
        <v>21</v>
      </c>
      <c r="G82" s="34"/>
      <c r="H82" s="279"/>
      <c r="I82" s="280"/>
      <c r="J82" s="477"/>
      <c r="K82" s="477"/>
      <c r="L82" s="477"/>
      <c r="M82" s="477"/>
      <c r="N82" s="477"/>
      <c r="O82" s="477"/>
      <c r="P82" s="248"/>
      <c r="Q82" s="248"/>
      <c r="R82" s="248"/>
    </row>
    <row r="83" spans="2:18" ht="37.200000000000003" customHeight="1">
      <c r="B83" s="326" t="s">
        <v>45</v>
      </c>
      <c r="C83" s="443" t="s">
        <v>80</v>
      </c>
      <c r="D83" s="444"/>
      <c r="E83" s="445"/>
      <c r="F83" s="445"/>
      <c r="G83" s="445"/>
      <c r="H83" s="445"/>
      <c r="I83" s="446"/>
      <c r="J83" s="477"/>
      <c r="K83" s="477"/>
      <c r="L83" s="477"/>
      <c r="M83" s="477"/>
      <c r="N83" s="477"/>
      <c r="O83" s="477"/>
      <c r="P83" s="248"/>
      <c r="Q83" s="248"/>
      <c r="R83" s="248"/>
    </row>
    <row r="84" spans="2:18" ht="12">
      <c r="B84" s="328" t="s">
        <v>170</v>
      </c>
      <c r="C84" s="295" t="s">
        <v>68</v>
      </c>
      <c r="D84" s="296"/>
      <c r="E84" s="265" t="s">
        <v>69</v>
      </c>
      <c r="F84" s="266" t="s">
        <v>10</v>
      </c>
      <c r="G84" s="290"/>
      <c r="H84" s="283"/>
      <c r="I84" s="31"/>
      <c r="J84" s="259"/>
      <c r="K84" s="246"/>
      <c r="L84" s="249"/>
      <c r="M84" s="249"/>
      <c r="N84" s="249"/>
      <c r="O84" s="249"/>
      <c r="P84" s="249"/>
      <c r="Q84" s="249"/>
      <c r="R84" s="249"/>
    </row>
    <row r="85" spans="2:18" ht="33" customHeight="1">
      <c r="B85" s="329" t="s">
        <v>171</v>
      </c>
      <c r="C85" s="297"/>
      <c r="D85" s="298"/>
      <c r="E85" s="271" t="s">
        <v>226</v>
      </c>
      <c r="F85" s="266" t="s">
        <v>11</v>
      </c>
      <c r="G85" s="272">
        <v>638.4</v>
      </c>
      <c r="H85" s="273"/>
      <c r="I85" s="350">
        <f>ROUND($G85*H85,2)</f>
        <v>0</v>
      </c>
      <c r="J85" s="246"/>
      <c r="K85" s="247"/>
      <c r="L85" s="126"/>
      <c r="M85" s="246"/>
      <c r="N85" s="246"/>
      <c r="O85" s="246"/>
      <c r="P85" s="246"/>
      <c r="Q85" s="246"/>
      <c r="R85" s="246"/>
    </row>
    <row r="86" spans="2:18" ht="22.8">
      <c r="B86" s="329" t="s">
        <v>175</v>
      </c>
      <c r="C86" s="297"/>
      <c r="D86" s="298"/>
      <c r="E86" s="271" t="s">
        <v>221</v>
      </c>
      <c r="F86" s="266" t="s">
        <v>10</v>
      </c>
      <c r="G86" s="272"/>
      <c r="H86"/>
      <c r="I86" s="31"/>
      <c r="J86" s="246"/>
      <c r="L86" s="105"/>
      <c r="M86" s="248"/>
      <c r="N86" s="248"/>
      <c r="O86" s="248"/>
      <c r="P86" s="248"/>
      <c r="Q86" s="248"/>
      <c r="R86" s="248"/>
    </row>
    <row r="87" spans="2:18" ht="13.2" customHeight="1">
      <c r="B87" s="329" t="s">
        <v>172</v>
      </c>
      <c r="C87" s="297"/>
      <c r="D87" s="298"/>
      <c r="E87" s="274" t="s">
        <v>117</v>
      </c>
      <c r="F87" s="266" t="s">
        <v>11</v>
      </c>
      <c r="G87" s="272">
        <v>152.6</v>
      </c>
      <c r="H87" s="273"/>
      <c r="I87" s="287">
        <f>ROUND($G87*H87,2)</f>
        <v>0</v>
      </c>
      <c r="J87" s="320"/>
      <c r="K87" s="247"/>
      <c r="L87" s="105"/>
      <c r="M87" s="248"/>
      <c r="N87" s="248"/>
      <c r="O87" s="248"/>
      <c r="P87" s="248"/>
      <c r="Q87" s="248"/>
      <c r="R87" s="248"/>
    </row>
    <row r="88" spans="2:18" ht="13.2">
      <c r="B88" s="329" t="s">
        <v>173</v>
      </c>
      <c r="C88" s="297"/>
      <c r="D88" s="298"/>
      <c r="E88" s="274" t="s">
        <v>165</v>
      </c>
      <c r="F88" s="266" t="s">
        <v>11</v>
      </c>
      <c r="G88" s="272">
        <v>224</v>
      </c>
      <c r="H88" s="273"/>
      <c r="I88" s="287">
        <f>ROUND($G88*H88,2)</f>
        <v>0</v>
      </c>
      <c r="J88" s="320"/>
      <c r="K88" s="247"/>
      <c r="L88" s="105"/>
      <c r="M88" s="248"/>
      <c r="N88" s="248"/>
      <c r="O88" s="248"/>
      <c r="P88" s="248"/>
      <c r="Q88" s="248"/>
      <c r="R88" s="248"/>
    </row>
    <row r="89" spans="2:18" ht="13.2">
      <c r="B89" s="329" t="s">
        <v>174</v>
      </c>
      <c r="C89" s="299"/>
      <c r="D89" s="300"/>
      <c r="E89" s="274" t="s">
        <v>118</v>
      </c>
      <c r="F89" s="266" t="s">
        <v>11</v>
      </c>
      <c r="G89" s="272">
        <v>130</v>
      </c>
      <c r="H89" s="273"/>
      <c r="I89" s="287">
        <f>ROUND($G89*H89,2)</f>
        <v>0</v>
      </c>
      <c r="J89" s="320"/>
      <c r="K89" s="247"/>
      <c r="L89" s="105"/>
      <c r="M89" s="248"/>
      <c r="N89" s="248"/>
      <c r="O89" s="248"/>
      <c r="P89" s="248"/>
      <c r="Q89" s="248"/>
      <c r="R89" s="248"/>
    </row>
    <row r="90" spans="2:18" ht="13.2">
      <c r="B90" s="330"/>
      <c r="C90" s="32"/>
      <c r="D90" s="33"/>
      <c r="E90" s="17" t="s">
        <v>58</v>
      </c>
      <c r="F90" s="16" t="s">
        <v>21</v>
      </c>
      <c r="G90" s="34"/>
      <c r="H90" s="234"/>
      <c r="I90" s="301"/>
      <c r="J90" s="248"/>
      <c r="K90" s="246"/>
      <c r="L90" s="248"/>
      <c r="M90" s="248"/>
      <c r="N90" s="248"/>
      <c r="O90" s="248"/>
      <c r="P90" s="248"/>
      <c r="Q90" s="248"/>
      <c r="R90" s="248"/>
    </row>
    <row r="91" spans="2:18" ht="37.200000000000003" customHeight="1">
      <c r="B91" s="326" t="s">
        <v>45</v>
      </c>
      <c r="C91" s="443" t="s">
        <v>81</v>
      </c>
      <c r="D91" s="444"/>
      <c r="E91" s="445"/>
      <c r="F91" s="445"/>
      <c r="G91" s="445"/>
      <c r="H91" s="445"/>
      <c r="I91" s="446"/>
      <c r="J91" s="477"/>
      <c r="K91" s="477"/>
      <c r="L91" s="477"/>
      <c r="M91" s="477"/>
      <c r="N91" s="477"/>
      <c r="O91" s="477"/>
      <c r="P91" s="477"/>
      <c r="Q91" s="477"/>
      <c r="R91" s="477"/>
    </row>
    <row r="92" spans="2:18" ht="12">
      <c r="B92" s="328" t="s">
        <v>176</v>
      </c>
      <c r="C92" s="263" t="s">
        <v>68</v>
      </c>
      <c r="D92" s="264"/>
      <c r="E92" s="265" t="s">
        <v>69</v>
      </c>
      <c r="F92" s="266" t="s">
        <v>10</v>
      </c>
      <c r="G92" s="283"/>
      <c r="H92" s="283"/>
      <c r="I92" s="31"/>
      <c r="J92" s="248"/>
      <c r="K92" s="246"/>
      <c r="L92" s="248"/>
      <c r="N92" s="248"/>
      <c r="O92" s="248"/>
      <c r="P92" s="248"/>
      <c r="Q92" s="248"/>
      <c r="R92" s="248"/>
    </row>
    <row r="93" spans="2:18" ht="22.8">
      <c r="B93" s="330" t="s">
        <v>177</v>
      </c>
      <c r="C93" s="276"/>
      <c r="D93" s="277"/>
      <c r="E93" s="302" t="s">
        <v>210</v>
      </c>
      <c r="F93" s="266" t="s">
        <v>11</v>
      </c>
      <c r="G93" s="287">
        <v>624</v>
      </c>
      <c r="H93" s="273"/>
      <c r="I93" s="352">
        <f>ROUND($G93*H93,2)</f>
        <v>0</v>
      </c>
      <c r="J93" s="246"/>
      <c r="K93" s="322"/>
      <c r="L93" s="126"/>
      <c r="M93" s="246"/>
      <c r="N93" s="246"/>
      <c r="O93" s="246"/>
      <c r="P93" s="246"/>
      <c r="Q93" s="246"/>
      <c r="R93" s="246"/>
    </row>
    <row r="94" spans="2:18" ht="34.200000000000003">
      <c r="B94" s="330" t="s">
        <v>178</v>
      </c>
      <c r="C94" s="281"/>
      <c r="D94" s="282"/>
      <c r="E94" s="289" t="s">
        <v>211</v>
      </c>
      <c r="F94" s="266" t="s">
        <v>11</v>
      </c>
      <c r="G94" s="287">
        <v>3744</v>
      </c>
      <c r="H94" s="273"/>
      <c r="I94" s="352">
        <f>ROUND($G94*H94,2)</f>
        <v>0</v>
      </c>
      <c r="J94" s="246"/>
      <c r="K94" s="322"/>
      <c r="L94" s="126"/>
      <c r="M94" s="246"/>
      <c r="N94" s="246"/>
      <c r="O94" s="246"/>
      <c r="P94" s="246"/>
      <c r="Q94" s="246"/>
      <c r="R94" s="246"/>
    </row>
    <row r="95" spans="2:18" ht="12">
      <c r="B95" s="330"/>
      <c r="C95" s="32"/>
      <c r="D95" s="33"/>
      <c r="E95" s="17" t="s">
        <v>58</v>
      </c>
      <c r="F95" s="16" t="s">
        <v>21</v>
      </c>
      <c r="G95" s="34"/>
      <c r="H95" s="303"/>
      <c r="I95" s="285"/>
      <c r="J95" s="248"/>
      <c r="K95" s="246"/>
      <c r="L95" s="248"/>
      <c r="M95" s="248"/>
      <c r="N95" s="248"/>
      <c r="O95" s="248"/>
      <c r="P95" s="248"/>
      <c r="Q95" s="248"/>
      <c r="R95" s="248"/>
    </row>
    <row r="96" spans="2:18" ht="37.200000000000003" customHeight="1">
      <c r="B96" s="326" t="s">
        <v>45</v>
      </c>
      <c r="C96" s="443" t="s">
        <v>83</v>
      </c>
      <c r="D96" s="444"/>
      <c r="E96" s="445"/>
      <c r="F96" s="445"/>
      <c r="G96" s="445"/>
      <c r="H96" s="445"/>
      <c r="I96" s="446"/>
      <c r="J96" s="248"/>
      <c r="K96" s="246"/>
      <c r="L96" s="248"/>
      <c r="M96" s="248"/>
      <c r="N96" s="248"/>
      <c r="O96" s="248"/>
      <c r="P96" s="248"/>
      <c r="Q96" s="248"/>
      <c r="R96" s="248"/>
    </row>
    <row r="97" spans="2:18" ht="12">
      <c r="B97" s="328" t="s">
        <v>179</v>
      </c>
      <c r="C97" s="263" t="s">
        <v>68</v>
      </c>
      <c r="D97" s="264"/>
      <c r="E97" s="265" t="s">
        <v>69</v>
      </c>
      <c r="F97" s="266" t="s">
        <v>10</v>
      </c>
      <c r="G97" s="290"/>
      <c r="H97" s="283"/>
      <c r="I97" s="31"/>
      <c r="J97" s="348"/>
      <c r="K97" s="246"/>
      <c r="L97" s="248"/>
      <c r="M97" s="248"/>
      <c r="N97" s="248"/>
      <c r="O97" s="248"/>
      <c r="P97" s="248"/>
      <c r="Q97" s="248"/>
      <c r="R97" s="248"/>
    </row>
    <row r="98" spans="2:18" ht="22.8">
      <c r="B98" s="330" t="s">
        <v>180</v>
      </c>
      <c r="C98" s="269"/>
      <c r="D98" s="270"/>
      <c r="E98" s="271" t="s">
        <v>116</v>
      </c>
      <c r="F98" s="266" t="s">
        <v>11</v>
      </c>
      <c r="G98" s="272">
        <v>160</v>
      </c>
      <c r="H98" s="273"/>
      <c r="I98" s="352">
        <f>ROUND($G98*H98,2)</f>
        <v>0</v>
      </c>
      <c r="J98" s="250"/>
      <c r="K98" s="247"/>
      <c r="L98" s="126"/>
      <c r="M98" s="246"/>
      <c r="N98" s="246"/>
      <c r="O98" s="246"/>
      <c r="P98" s="246"/>
      <c r="Q98" s="246"/>
      <c r="R98" s="246"/>
    </row>
    <row r="99" spans="2:18" ht="12">
      <c r="B99" s="330"/>
      <c r="C99" s="32"/>
      <c r="D99" s="33"/>
      <c r="E99" s="17" t="s">
        <v>58</v>
      </c>
      <c r="F99" s="16" t="s">
        <v>21</v>
      </c>
      <c r="G99" s="34"/>
      <c r="H99" s="303"/>
      <c r="I99" s="285"/>
      <c r="J99" s="259"/>
      <c r="K99" s="247"/>
      <c r="L99" s="261"/>
      <c r="M99" s="259"/>
      <c r="N99" s="259"/>
      <c r="O99" s="259"/>
      <c r="P99" s="259"/>
      <c r="Q99" s="259"/>
      <c r="R99" s="259"/>
    </row>
    <row r="100" spans="2:18" ht="37.799999999999997" customHeight="1">
      <c r="B100" s="326" t="s">
        <v>45</v>
      </c>
      <c r="C100" s="461" t="s">
        <v>85</v>
      </c>
      <c r="D100" s="462"/>
      <c r="E100" s="463"/>
      <c r="F100" s="463"/>
      <c r="G100" s="463"/>
      <c r="H100" s="463"/>
      <c r="I100" s="464"/>
      <c r="J100" s="248"/>
      <c r="K100" s="246"/>
      <c r="L100" s="248"/>
      <c r="M100" s="248"/>
      <c r="N100" s="248"/>
      <c r="O100" s="248"/>
      <c r="P100" s="248"/>
      <c r="Q100" s="248"/>
      <c r="R100" s="248"/>
    </row>
    <row r="101" spans="2:18" ht="12">
      <c r="B101" s="328" t="s">
        <v>181</v>
      </c>
      <c r="C101" s="263" t="s">
        <v>68</v>
      </c>
      <c r="D101" s="264"/>
      <c r="E101" s="265" t="s">
        <v>69</v>
      </c>
      <c r="F101" s="266" t="s">
        <v>10</v>
      </c>
      <c r="G101" s="290"/>
      <c r="H101" s="283"/>
      <c r="I101" s="31"/>
      <c r="J101" s="250"/>
      <c r="K101" s="246"/>
      <c r="L101" s="248"/>
      <c r="M101" s="248"/>
      <c r="N101" s="248"/>
      <c r="O101" s="248"/>
      <c r="P101" s="248"/>
      <c r="Q101" s="248"/>
      <c r="R101" s="248"/>
    </row>
    <row r="102" spans="2:18" ht="34.200000000000003">
      <c r="B102" s="330" t="s">
        <v>182</v>
      </c>
      <c r="C102" s="304"/>
      <c r="D102" s="305"/>
      <c r="E102" s="289" t="s">
        <v>113</v>
      </c>
      <c r="F102" s="266" t="s">
        <v>11</v>
      </c>
      <c r="G102" s="286">
        <v>226</v>
      </c>
      <c r="H102" s="273"/>
      <c r="I102" s="352">
        <f t="shared" ref="I102:I103" si="7">ROUND($G102*H102,2)</f>
        <v>0</v>
      </c>
      <c r="J102" s="246"/>
      <c r="K102" s="322"/>
      <c r="L102" s="126"/>
      <c r="M102" s="246"/>
      <c r="N102" s="246"/>
      <c r="O102" s="246"/>
      <c r="P102" s="246"/>
      <c r="Q102" s="246"/>
      <c r="R102" s="246"/>
    </row>
    <row r="103" spans="2:18" ht="22.8">
      <c r="B103" s="330" t="s">
        <v>183</v>
      </c>
      <c r="C103" s="281"/>
      <c r="D103" s="282"/>
      <c r="E103" s="306" t="s">
        <v>77</v>
      </c>
      <c r="F103" s="266" t="s">
        <v>11</v>
      </c>
      <c r="G103" s="286">
        <v>484.8</v>
      </c>
      <c r="H103" s="273"/>
      <c r="I103" s="353">
        <f t="shared" si="7"/>
        <v>0</v>
      </c>
      <c r="J103" s="259"/>
      <c r="K103" s="322"/>
      <c r="L103" s="261"/>
      <c r="M103" s="259"/>
      <c r="N103" s="259"/>
      <c r="O103" s="259"/>
      <c r="P103" s="259"/>
      <c r="Q103" s="259"/>
      <c r="R103" s="259"/>
    </row>
    <row r="104" spans="2:18" ht="12" customHeight="1">
      <c r="B104" s="330"/>
      <c r="C104" s="32"/>
      <c r="D104" s="33"/>
      <c r="E104" s="17" t="s">
        <v>58</v>
      </c>
      <c r="F104" s="16" t="s">
        <v>21</v>
      </c>
      <c r="G104" s="34"/>
      <c r="H104" s="303"/>
      <c r="I104" s="285"/>
      <c r="J104" s="477"/>
      <c r="K104" s="477"/>
      <c r="L104" s="477"/>
      <c r="M104" s="477"/>
      <c r="N104" s="477"/>
      <c r="O104" s="477"/>
      <c r="P104" s="477"/>
      <c r="Q104" s="477"/>
      <c r="R104" s="477"/>
    </row>
    <row r="105" spans="2:18" ht="37.799999999999997" customHeight="1">
      <c r="B105" s="326" t="s">
        <v>45</v>
      </c>
      <c r="C105" s="443" t="s">
        <v>86</v>
      </c>
      <c r="D105" s="444"/>
      <c r="E105" s="445"/>
      <c r="F105" s="445"/>
      <c r="G105" s="445"/>
      <c r="H105" s="445"/>
      <c r="I105" s="446"/>
      <c r="J105" s="477"/>
      <c r="K105" s="477"/>
      <c r="L105" s="477"/>
      <c r="M105" s="477"/>
      <c r="N105" s="477"/>
      <c r="O105" s="477"/>
      <c r="P105" s="477"/>
      <c r="Q105" s="477"/>
      <c r="R105" s="477"/>
    </row>
    <row r="106" spans="2:18" ht="12">
      <c r="B106" s="328" t="s">
        <v>184</v>
      </c>
      <c r="C106" s="263" t="s">
        <v>68</v>
      </c>
      <c r="D106" s="264"/>
      <c r="E106" s="265" t="s">
        <v>69</v>
      </c>
      <c r="F106" s="266" t="s">
        <v>10</v>
      </c>
      <c r="G106" s="283"/>
      <c r="H106" s="283"/>
      <c r="I106" s="31"/>
      <c r="J106" s="349"/>
      <c r="K106" s="320"/>
      <c r="L106" s="248"/>
      <c r="M106" s="248"/>
      <c r="N106" s="248"/>
      <c r="O106" s="248"/>
      <c r="P106" s="248"/>
      <c r="Q106" s="248"/>
      <c r="R106" s="248"/>
    </row>
    <row r="107" spans="2:18" ht="34.200000000000003">
      <c r="B107" s="330" t="s">
        <v>185</v>
      </c>
      <c r="C107" s="281"/>
      <c r="D107" s="282"/>
      <c r="E107" s="306" t="s">
        <v>74</v>
      </c>
      <c r="F107" s="266" t="s">
        <v>11</v>
      </c>
      <c r="G107" s="287">
        <v>1180</v>
      </c>
      <c r="H107" s="273"/>
      <c r="I107" s="352">
        <f>ROUND($G107*H107,2)</f>
        <v>0</v>
      </c>
      <c r="J107" s="246"/>
      <c r="K107" s="322"/>
      <c r="L107" s="126"/>
      <c r="M107" s="246"/>
      <c r="N107" s="246"/>
      <c r="O107" s="246"/>
      <c r="P107" s="246"/>
      <c r="Q107" s="246"/>
      <c r="R107" s="246"/>
    </row>
    <row r="108" spans="2:18" ht="12">
      <c r="B108" s="330"/>
      <c r="C108" s="32"/>
      <c r="D108" s="33"/>
      <c r="E108" s="17" t="s">
        <v>58</v>
      </c>
      <c r="F108" s="16" t="s">
        <v>21</v>
      </c>
      <c r="G108" s="34"/>
      <c r="H108" s="303"/>
      <c r="I108" s="285"/>
      <c r="J108" s="248"/>
      <c r="K108" s="246"/>
      <c r="L108" s="248"/>
      <c r="M108" s="248"/>
      <c r="N108" s="248"/>
      <c r="O108" s="248"/>
      <c r="P108" s="248"/>
      <c r="Q108" s="248"/>
      <c r="R108" s="248"/>
    </row>
    <row r="109" spans="2:18" ht="37.200000000000003" customHeight="1">
      <c r="B109" s="326" t="s">
        <v>45</v>
      </c>
      <c r="C109" s="443" t="s">
        <v>87</v>
      </c>
      <c r="D109" s="444"/>
      <c r="E109" s="445"/>
      <c r="F109" s="445"/>
      <c r="G109" s="445"/>
      <c r="H109" s="445"/>
      <c r="I109" s="446"/>
      <c r="J109" s="248"/>
      <c r="K109" s="246"/>
      <c r="L109" s="248"/>
      <c r="M109" s="248"/>
      <c r="N109" s="248"/>
      <c r="O109" s="248"/>
      <c r="P109" s="248"/>
      <c r="Q109" s="248"/>
      <c r="R109" s="248"/>
    </row>
    <row r="110" spans="2:18" ht="12">
      <c r="B110" s="328" t="s">
        <v>186</v>
      </c>
      <c r="C110" s="263" t="s">
        <v>68</v>
      </c>
      <c r="D110" s="264"/>
      <c r="E110" s="265" t="s">
        <v>69</v>
      </c>
      <c r="F110" s="266" t="s">
        <v>10</v>
      </c>
      <c r="G110" s="290"/>
      <c r="H110" s="283"/>
      <c r="I110" s="31"/>
      <c r="J110" s="258"/>
      <c r="K110" s="246"/>
      <c r="L110" s="248"/>
      <c r="M110" s="248"/>
      <c r="N110" s="248"/>
      <c r="O110" s="248"/>
      <c r="P110" s="248"/>
      <c r="Q110" s="248"/>
      <c r="R110" s="248"/>
    </row>
    <row r="111" spans="2:18" ht="22.8">
      <c r="B111" s="330" t="s">
        <v>188</v>
      </c>
      <c r="C111" s="304"/>
      <c r="D111" s="305"/>
      <c r="E111" s="306" t="s">
        <v>77</v>
      </c>
      <c r="F111" s="266" t="s">
        <v>11</v>
      </c>
      <c r="G111" s="286">
        <v>187.2</v>
      </c>
      <c r="H111" s="273"/>
      <c r="I111" s="354">
        <f t="shared" ref="I111:I112" si="8">ROUND($G111*H111,2)</f>
        <v>0</v>
      </c>
      <c r="J111" s="259"/>
      <c r="K111" s="247"/>
      <c r="L111" s="261"/>
      <c r="M111" s="259"/>
      <c r="N111" s="259"/>
      <c r="O111" s="259"/>
      <c r="P111" s="259"/>
      <c r="Q111" s="259"/>
      <c r="R111" s="259"/>
    </row>
    <row r="112" spans="2:18" ht="22.8">
      <c r="B112" s="330" t="s">
        <v>187</v>
      </c>
      <c r="C112" s="281"/>
      <c r="D112" s="282"/>
      <c r="E112" s="306" t="s">
        <v>227</v>
      </c>
      <c r="F112" s="266" t="s">
        <v>11</v>
      </c>
      <c r="G112" s="286">
        <v>264</v>
      </c>
      <c r="H112" s="273"/>
      <c r="I112" s="354">
        <f t="shared" si="8"/>
        <v>0</v>
      </c>
      <c r="J112" s="259"/>
      <c r="K112" s="247"/>
      <c r="L112" s="261"/>
      <c r="M112" s="259"/>
      <c r="N112" s="259"/>
      <c r="O112" s="259"/>
      <c r="P112" s="259"/>
      <c r="Q112" s="259"/>
      <c r="R112" s="259"/>
    </row>
    <row r="113" spans="2:18" ht="12">
      <c r="B113" s="330"/>
      <c r="C113" s="32"/>
      <c r="D113" s="33"/>
      <c r="E113" s="17" t="s">
        <v>58</v>
      </c>
      <c r="F113" s="16" t="s">
        <v>21</v>
      </c>
      <c r="G113" s="34"/>
      <c r="H113" s="303"/>
      <c r="I113" s="285"/>
      <c r="J113" s="477"/>
      <c r="K113" s="477"/>
      <c r="L113" s="477"/>
      <c r="M113" s="477"/>
      <c r="N113" s="477"/>
      <c r="O113" s="477"/>
      <c r="P113" s="477"/>
      <c r="Q113" s="477"/>
      <c r="R113" s="477"/>
    </row>
    <row r="114" spans="2:18" ht="37.799999999999997" customHeight="1">
      <c r="B114" s="326" t="s">
        <v>45</v>
      </c>
      <c r="C114" s="443" t="s">
        <v>88</v>
      </c>
      <c r="D114" s="444"/>
      <c r="E114" s="445"/>
      <c r="F114" s="445"/>
      <c r="G114" s="445"/>
      <c r="H114" s="445"/>
      <c r="I114" s="446"/>
      <c r="J114" s="477"/>
      <c r="K114" s="477"/>
      <c r="L114" s="477"/>
      <c r="M114" s="477"/>
      <c r="N114" s="477"/>
      <c r="O114" s="477"/>
      <c r="P114" s="477"/>
      <c r="Q114" s="477"/>
      <c r="R114" s="477"/>
    </row>
    <row r="115" spans="2:18" ht="12">
      <c r="B115" s="328" t="s">
        <v>189</v>
      </c>
      <c r="C115" s="263" t="s">
        <v>68</v>
      </c>
      <c r="D115" s="264"/>
      <c r="E115" s="265" t="s">
        <v>69</v>
      </c>
      <c r="F115" s="266" t="s">
        <v>10</v>
      </c>
      <c r="G115" s="283"/>
      <c r="H115" s="283"/>
      <c r="I115" s="31"/>
    </row>
    <row r="116" spans="2:18" ht="34.200000000000003">
      <c r="B116" s="330" t="s">
        <v>191</v>
      </c>
      <c r="C116" s="304"/>
      <c r="D116" s="305"/>
      <c r="E116" s="289" t="s">
        <v>113</v>
      </c>
      <c r="F116" s="266" t="s">
        <v>11</v>
      </c>
      <c r="G116" s="287">
        <v>269.27999999999997</v>
      </c>
      <c r="H116" s="273"/>
      <c r="I116" s="351">
        <f t="shared" ref="I116:I117" si="9">ROUND($G116*H116,2)</f>
        <v>0</v>
      </c>
      <c r="J116" s="246"/>
      <c r="K116" s="247"/>
      <c r="L116" s="105"/>
      <c r="M116" s="248"/>
      <c r="N116" s="248"/>
      <c r="O116" s="248"/>
      <c r="P116" s="248"/>
      <c r="Q116" s="248"/>
      <c r="R116" s="248"/>
    </row>
    <row r="117" spans="2:18" ht="34.200000000000003">
      <c r="B117" s="330" t="s">
        <v>190</v>
      </c>
      <c r="C117" s="281"/>
      <c r="D117" s="282"/>
      <c r="E117" s="289" t="s">
        <v>140</v>
      </c>
      <c r="F117" s="266" t="s">
        <v>11</v>
      </c>
      <c r="G117" s="287">
        <f>2*350.25</f>
        <v>700.5</v>
      </c>
      <c r="H117" s="273"/>
      <c r="I117" s="351">
        <f t="shared" si="9"/>
        <v>0</v>
      </c>
      <c r="J117" s="250"/>
      <c r="K117" s="247"/>
      <c r="L117" s="105"/>
      <c r="M117" s="248"/>
      <c r="N117" s="248"/>
      <c r="O117" s="248"/>
      <c r="P117" s="248"/>
      <c r="Q117" s="248"/>
      <c r="R117" s="248"/>
    </row>
    <row r="118" spans="2:18" ht="12">
      <c r="B118" s="330"/>
      <c r="C118" s="32"/>
      <c r="D118" s="33"/>
      <c r="E118" s="17" t="s">
        <v>58</v>
      </c>
      <c r="F118" s="16" t="s">
        <v>21</v>
      </c>
      <c r="G118" s="34"/>
      <c r="H118" s="303"/>
      <c r="I118" s="285"/>
      <c r="J118" s="248"/>
      <c r="K118" s="246"/>
      <c r="L118" s="248"/>
      <c r="M118" s="248"/>
      <c r="N118" s="248"/>
      <c r="O118" s="248"/>
      <c r="P118" s="248"/>
      <c r="Q118" s="248"/>
      <c r="R118" s="248"/>
    </row>
    <row r="119" spans="2:18" ht="37.200000000000003" customHeight="1">
      <c r="B119" s="326" t="s">
        <v>45</v>
      </c>
      <c r="C119" s="443" t="s">
        <v>91</v>
      </c>
      <c r="D119" s="444"/>
      <c r="E119" s="445"/>
      <c r="F119" s="445"/>
      <c r="G119" s="445"/>
      <c r="H119" s="445"/>
      <c r="I119" s="446"/>
      <c r="J119" s="248"/>
      <c r="K119" s="246"/>
      <c r="L119" s="248"/>
      <c r="M119" s="248"/>
      <c r="N119" s="248"/>
      <c r="O119" s="248"/>
      <c r="P119" s="248"/>
      <c r="Q119" s="248"/>
      <c r="R119" s="248"/>
    </row>
    <row r="120" spans="2:18" ht="12">
      <c r="B120" s="328" t="s">
        <v>192</v>
      </c>
      <c r="C120" s="451" t="s">
        <v>68</v>
      </c>
      <c r="D120" s="448"/>
      <c r="E120" s="265" t="s">
        <v>69</v>
      </c>
      <c r="F120" s="266" t="s">
        <v>10</v>
      </c>
      <c r="G120" s="290"/>
      <c r="H120" s="283"/>
      <c r="I120" s="31"/>
      <c r="J120" s="248"/>
      <c r="K120" s="246"/>
      <c r="L120" s="248"/>
      <c r="M120" s="248"/>
      <c r="N120" s="248"/>
      <c r="O120" s="248"/>
      <c r="P120" s="248"/>
      <c r="Q120" s="248"/>
      <c r="R120" s="248"/>
    </row>
    <row r="121" spans="2:18" ht="34.200000000000003">
      <c r="B121" s="330" t="s">
        <v>193</v>
      </c>
      <c r="C121" s="452"/>
      <c r="D121" s="449"/>
      <c r="E121" s="289" t="s">
        <v>200</v>
      </c>
      <c r="F121" s="266" t="s">
        <v>11</v>
      </c>
      <c r="G121" s="272">
        <v>510.5</v>
      </c>
      <c r="H121"/>
      <c r="I121" s="351"/>
      <c r="J121" s="246"/>
      <c r="L121" s="105"/>
      <c r="M121" s="248"/>
      <c r="N121" s="248"/>
      <c r="O121" s="248"/>
      <c r="P121" s="248"/>
      <c r="Q121" s="248"/>
      <c r="R121" s="248"/>
    </row>
    <row r="122" spans="2:18" ht="13.2">
      <c r="B122" s="329" t="s">
        <v>194</v>
      </c>
      <c r="C122" s="452"/>
      <c r="D122" s="449"/>
      <c r="E122" s="274" t="s">
        <v>117</v>
      </c>
      <c r="F122" s="266" t="s">
        <v>99</v>
      </c>
      <c r="G122" s="272">
        <v>279</v>
      </c>
      <c r="H122" s="273"/>
      <c r="I122" s="287">
        <f>ROUND($G122*H122,2)</f>
        <v>0</v>
      </c>
      <c r="J122" s="251"/>
      <c r="K122" s="247"/>
      <c r="L122" s="105"/>
      <c r="M122" s="248"/>
      <c r="N122" s="248"/>
      <c r="O122" s="248"/>
      <c r="P122" s="248"/>
      <c r="Q122" s="248"/>
      <c r="R122" s="248"/>
    </row>
    <row r="123" spans="2:18" ht="13.2">
      <c r="B123" s="329" t="s">
        <v>195</v>
      </c>
      <c r="C123" s="453"/>
      <c r="D123" s="450"/>
      <c r="E123" s="274" t="s">
        <v>153</v>
      </c>
      <c r="F123" s="266" t="s">
        <v>99</v>
      </c>
      <c r="G123" s="272">
        <v>231.5</v>
      </c>
      <c r="H123" s="273"/>
      <c r="I123" s="287">
        <f>ROUND($G123*H123,2)</f>
        <v>0</v>
      </c>
      <c r="J123" s="251"/>
      <c r="K123" s="247"/>
      <c r="L123" s="105"/>
      <c r="M123" s="248"/>
      <c r="N123" s="248"/>
      <c r="O123" s="248"/>
      <c r="P123" s="248"/>
      <c r="Q123" s="248"/>
      <c r="R123" s="248"/>
    </row>
    <row r="124" spans="2:18" ht="12">
      <c r="B124" s="330"/>
      <c r="C124" s="32"/>
      <c r="D124" s="33"/>
      <c r="E124" s="17" t="s">
        <v>58</v>
      </c>
      <c r="F124" s="16" t="s">
        <v>21</v>
      </c>
      <c r="G124" s="34"/>
      <c r="H124" s="303"/>
      <c r="I124" s="285"/>
      <c r="J124" s="248"/>
      <c r="K124" s="246"/>
      <c r="L124" s="248"/>
      <c r="M124" s="248"/>
      <c r="N124" s="248"/>
      <c r="O124" s="248"/>
      <c r="P124" s="248"/>
      <c r="Q124" s="248"/>
      <c r="R124" s="248"/>
    </row>
    <row r="125" spans="2:18" ht="37.799999999999997" customHeight="1">
      <c r="B125" s="326" t="s">
        <v>45</v>
      </c>
      <c r="C125" s="443" t="s">
        <v>92</v>
      </c>
      <c r="D125" s="444"/>
      <c r="E125" s="445"/>
      <c r="F125" s="445"/>
      <c r="G125" s="445"/>
      <c r="H125" s="445"/>
      <c r="I125" s="446"/>
      <c r="J125" s="248"/>
      <c r="K125" s="246"/>
      <c r="L125" s="248"/>
      <c r="M125" s="248"/>
      <c r="N125" s="248"/>
      <c r="O125" s="248"/>
      <c r="P125" s="248"/>
      <c r="Q125" s="248"/>
      <c r="R125" s="248"/>
    </row>
    <row r="126" spans="2:18" ht="12">
      <c r="B126" s="328" t="s">
        <v>196</v>
      </c>
      <c r="C126" s="451" t="s">
        <v>68</v>
      </c>
      <c r="D126" s="458"/>
      <c r="E126" s="265" t="s">
        <v>69</v>
      </c>
      <c r="F126" s="266" t="s">
        <v>10</v>
      </c>
      <c r="G126" s="290"/>
      <c r="H126" s="283"/>
      <c r="I126" s="31"/>
      <c r="J126" s="248"/>
      <c r="K126" s="246"/>
      <c r="L126" s="248"/>
      <c r="M126" s="248"/>
      <c r="N126" s="248"/>
      <c r="O126" s="248"/>
      <c r="P126" s="248"/>
      <c r="Q126" s="248"/>
      <c r="R126" s="248"/>
    </row>
    <row r="127" spans="2:18" ht="34.200000000000003">
      <c r="B127" s="330" t="s">
        <v>238</v>
      </c>
      <c r="C127" s="452"/>
      <c r="D127" s="459"/>
      <c r="E127" s="289" t="s">
        <v>201</v>
      </c>
      <c r="F127" s="266" t="s">
        <v>11</v>
      </c>
      <c r="G127" s="272"/>
      <c r="H127"/>
      <c r="I127" s="351"/>
      <c r="J127" s="246"/>
      <c r="K127" s="247"/>
      <c r="L127" s="105"/>
      <c r="M127" s="248"/>
      <c r="N127" s="248"/>
      <c r="O127" s="248"/>
      <c r="P127" s="248"/>
      <c r="Q127" s="248"/>
      <c r="R127" s="248"/>
    </row>
    <row r="128" spans="2:18" ht="13.2">
      <c r="B128" s="329" t="s">
        <v>197</v>
      </c>
      <c r="C128" s="452"/>
      <c r="D128" s="459"/>
      <c r="E128" s="271" t="s">
        <v>117</v>
      </c>
      <c r="F128" s="266" t="s">
        <v>11</v>
      </c>
      <c r="G128" s="272">
        <v>78.5</v>
      </c>
      <c r="H128" s="273"/>
      <c r="I128" s="287">
        <f>ROUND($G128*H128,2)</f>
        <v>0</v>
      </c>
      <c r="J128" s="248"/>
      <c r="L128" s="105"/>
      <c r="M128" s="248"/>
      <c r="N128" s="248"/>
      <c r="O128" s="248"/>
      <c r="P128" s="248"/>
      <c r="Q128" s="248"/>
      <c r="R128" s="248"/>
    </row>
    <row r="129" spans="2:19" ht="13.2">
      <c r="B129" s="329" t="s">
        <v>198</v>
      </c>
      <c r="C129" s="452"/>
      <c r="D129" s="459"/>
      <c r="E129" s="271" t="s">
        <v>118</v>
      </c>
      <c r="F129" s="266" t="s">
        <v>11</v>
      </c>
      <c r="G129" s="272">
        <v>43</v>
      </c>
      <c r="H129" s="273"/>
      <c r="I129" s="287">
        <f>ROUND($G129*H129,2)</f>
        <v>0</v>
      </c>
      <c r="J129" s="248"/>
      <c r="K129" s="247"/>
      <c r="L129" s="105"/>
      <c r="M129" s="248"/>
      <c r="N129" s="248"/>
      <c r="O129" s="248"/>
      <c r="P129" s="248"/>
      <c r="Q129" s="248"/>
      <c r="R129" s="248"/>
    </row>
    <row r="130" spans="2:19" ht="13.2">
      <c r="B130" s="329" t="s">
        <v>199</v>
      </c>
      <c r="C130" s="453"/>
      <c r="D130" s="460"/>
      <c r="E130" s="271" t="s">
        <v>153</v>
      </c>
      <c r="F130" s="266" t="s">
        <v>11</v>
      </c>
      <c r="G130" s="272">
        <v>51</v>
      </c>
      <c r="H130" s="273"/>
      <c r="I130" s="287">
        <f>ROUND($G130*H130,2)</f>
        <v>0</v>
      </c>
      <c r="J130" s="248"/>
      <c r="K130" s="247"/>
      <c r="L130" s="105"/>
      <c r="M130" s="248"/>
      <c r="N130" s="248"/>
      <c r="O130" s="248"/>
      <c r="P130" s="248"/>
      <c r="Q130" s="248"/>
      <c r="R130" s="248"/>
    </row>
    <row r="131" spans="2:19" ht="12">
      <c r="B131" s="330"/>
      <c r="C131" s="32"/>
      <c r="D131" s="33"/>
      <c r="E131" s="17" t="s">
        <v>58</v>
      </c>
      <c r="F131" s="16" t="s">
        <v>21</v>
      </c>
      <c r="G131" s="34"/>
      <c r="H131" s="303"/>
      <c r="I131" s="285"/>
      <c r="J131" s="248"/>
      <c r="K131" s="246"/>
      <c r="L131" s="248"/>
      <c r="M131" s="248"/>
      <c r="N131" s="248"/>
      <c r="O131" s="248"/>
      <c r="P131" s="248"/>
      <c r="Q131" s="248"/>
      <c r="R131" s="248"/>
    </row>
    <row r="132" spans="2:19" ht="37.200000000000003" customHeight="1">
      <c r="B132" s="326" t="s">
        <v>45</v>
      </c>
      <c r="C132" s="443" t="s">
        <v>93</v>
      </c>
      <c r="D132" s="444"/>
      <c r="E132" s="445"/>
      <c r="F132" s="445"/>
      <c r="G132" s="445"/>
      <c r="H132" s="445"/>
      <c r="I132" s="446"/>
      <c r="J132" s="248"/>
      <c r="K132" s="246"/>
      <c r="L132" s="248"/>
      <c r="M132" s="248"/>
      <c r="N132" s="248"/>
      <c r="O132" s="248"/>
      <c r="P132" s="248"/>
      <c r="Q132" s="248"/>
      <c r="R132" s="248"/>
    </row>
    <row r="133" spans="2:19" ht="12">
      <c r="B133" s="328" t="s">
        <v>78</v>
      </c>
      <c r="C133" s="263" t="s">
        <v>68</v>
      </c>
      <c r="D133" s="264"/>
      <c r="E133" s="265" t="s">
        <v>69</v>
      </c>
      <c r="F133" s="266" t="s">
        <v>10</v>
      </c>
      <c r="G133" s="283"/>
      <c r="H133" s="283"/>
      <c r="I133" s="31"/>
      <c r="J133" s="248"/>
      <c r="K133" s="246"/>
      <c r="L133" s="248"/>
      <c r="M133" s="248"/>
      <c r="N133" s="248"/>
      <c r="O133" s="248"/>
      <c r="P133" s="248"/>
      <c r="Q133" s="248"/>
      <c r="R133" s="248"/>
    </row>
    <row r="134" spans="2:19" ht="34.200000000000003">
      <c r="B134" s="329" t="s">
        <v>79</v>
      </c>
      <c r="C134" s="276"/>
      <c r="D134" s="277"/>
      <c r="E134" s="289" t="s">
        <v>202</v>
      </c>
      <c r="F134" s="266" t="s">
        <v>11</v>
      </c>
      <c r="G134" s="287">
        <v>405</v>
      </c>
      <c r="H134" s="273"/>
      <c r="I134" s="351">
        <f>ROUND($G134*H134,2)</f>
        <v>0</v>
      </c>
      <c r="J134" s="246"/>
      <c r="K134" s="247"/>
      <c r="L134" s="105"/>
      <c r="M134" s="248"/>
      <c r="N134" s="248"/>
      <c r="O134" s="248"/>
      <c r="P134" s="248"/>
      <c r="Q134" s="248"/>
      <c r="R134" s="248"/>
    </row>
    <row r="135" spans="2:19" ht="12">
      <c r="B135" s="330"/>
      <c r="C135" s="32"/>
      <c r="D135" s="33"/>
      <c r="E135" s="17" t="s">
        <v>58</v>
      </c>
      <c r="F135" s="16" t="s">
        <v>21</v>
      </c>
      <c r="G135" s="34"/>
      <c r="H135" s="303"/>
      <c r="I135" s="285"/>
      <c r="J135" s="248"/>
      <c r="K135" s="246"/>
      <c r="L135" s="248"/>
      <c r="M135" s="248"/>
      <c r="N135" s="248"/>
      <c r="O135" s="248"/>
      <c r="P135" s="248"/>
      <c r="Q135" s="248"/>
      <c r="R135" s="248"/>
    </row>
    <row r="136" spans="2:19" ht="37.200000000000003" customHeight="1">
      <c r="B136" s="326" t="s">
        <v>45</v>
      </c>
      <c r="C136" s="443" t="s">
        <v>96</v>
      </c>
      <c r="D136" s="444"/>
      <c r="E136" s="445"/>
      <c r="F136" s="445"/>
      <c r="G136" s="445"/>
      <c r="H136" s="445"/>
      <c r="I136" s="446"/>
      <c r="J136" s="248"/>
      <c r="K136" s="246"/>
      <c r="L136" s="248"/>
      <c r="M136" s="248"/>
      <c r="N136" s="248"/>
      <c r="O136" s="248"/>
      <c r="P136" s="248"/>
      <c r="Q136" s="248"/>
      <c r="R136" s="248"/>
    </row>
    <row r="137" spans="2:19" ht="12">
      <c r="B137" s="328" t="s">
        <v>94</v>
      </c>
      <c r="C137" s="263" t="s">
        <v>68</v>
      </c>
      <c r="D137" s="264"/>
      <c r="E137" s="265" t="s">
        <v>69</v>
      </c>
      <c r="F137" s="266" t="s">
        <v>10</v>
      </c>
      <c r="G137" s="283"/>
      <c r="H137" s="307"/>
      <c r="I137" s="31"/>
      <c r="J137" s="250"/>
      <c r="K137" s="246"/>
      <c r="L137" s="248"/>
      <c r="M137" s="248"/>
      <c r="N137" s="248"/>
      <c r="O137" s="248"/>
      <c r="P137" s="248"/>
      <c r="Q137" s="248"/>
      <c r="R137" s="248"/>
    </row>
    <row r="138" spans="2:19" ht="35.4" customHeight="1">
      <c r="B138" s="329" t="s">
        <v>95</v>
      </c>
      <c r="C138" s="269"/>
      <c r="D138" s="270"/>
      <c r="E138" s="278" t="s">
        <v>222</v>
      </c>
      <c r="F138" s="266" t="s">
        <v>11</v>
      </c>
      <c r="G138" s="287">
        <v>66</v>
      </c>
      <c r="H138" s="273"/>
      <c r="I138" s="351">
        <f>ROUND($G138*H138,2)</f>
        <v>0</v>
      </c>
      <c r="J138" s="246"/>
      <c r="K138" s="247"/>
      <c r="L138" s="105"/>
      <c r="M138" s="248"/>
      <c r="N138" s="481"/>
      <c r="O138" s="481"/>
      <c r="P138" s="481"/>
      <c r="Q138" s="481"/>
      <c r="R138" s="248"/>
    </row>
    <row r="139" spans="2:19" ht="12">
      <c r="B139" s="330"/>
      <c r="C139" s="32"/>
      <c r="D139" s="33"/>
      <c r="E139" s="17" t="s">
        <v>58</v>
      </c>
      <c r="F139" s="16" t="s">
        <v>21</v>
      </c>
      <c r="G139" s="34"/>
      <c r="H139" s="303"/>
      <c r="I139" s="285"/>
      <c r="J139" s="248"/>
      <c r="K139" s="246"/>
      <c r="L139" s="248"/>
      <c r="M139" s="248"/>
      <c r="N139" s="481"/>
      <c r="O139" s="481"/>
      <c r="P139" s="481"/>
      <c r="Q139" s="481"/>
      <c r="R139" s="248"/>
    </row>
    <row r="140" spans="2:19" ht="37.799999999999997" customHeight="1">
      <c r="B140" s="326" t="s">
        <v>45</v>
      </c>
      <c r="C140" s="443" t="s">
        <v>97</v>
      </c>
      <c r="D140" s="444"/>
      <c r="E140" s="445"/>
      <c r="F140" s="445"/>
      <c r="G140" s="445"/>
      <c r="H140" s="445"/>
      <c r="I140" s="446"/>
      <c r="J140" s="248"/>
      <c r="K140" s="246"/>
      <c r="L140" s="248"/>
      <c r="M140" s="248"/>
      <c r="N140" s="248"/>
      <c r="O140" s="248"/>
      <c r="P140" s="248"/>
      <c r="Q140" s="248"/>
      <c r="R140" s="248"/>
    </row>
    <row r="141" spans="2:19" ht="13.2">
      <c r="B141" s="328" t="s">
        <v>89</v>
      </c>
      <c r="C141" s="263" t="s">
        <v>68</v>
      </c>
      <c r="D141" s="264"/>
      <c r="E141" s="265" t="s">
        <v>69</v>
      </c>
      <c r="F141" s="266" t="s">
        <v>10</v>
      </c>
      <c r="G141" s="283"/>
      <c r="H141" s="267"/>
      <c r="I141" s="268"/>
      <c r="J141" s="248"/>
      <c r="K141" s="246"/>
      <c r="L141" s="248"/>
      <c r="M141" s="248"/>
      <c r="N141" s="248"/>
      <c r="O141" s="248"/>
      <c r="P141" s="248"/>
      <c r="Q141" s="248"/>
      <c r="R141" s="248"/>
    </row>
    <row r="142" spans="2:19" ht="34.200000000000003">
      <c r="B142" s="329" t="s">
        <v>90</v>
      </c>
      <c r="C142" s="276"/>
      <c r="D142" s="277"/>
      <c r="E142" s="289" t="s">
        <v>113</v>
      </c>
      <c r="F142" s="266" t="s">
        <v>11</v>
      </c>
      <c r="G142" s="287">
        <v>214</v>
      </c>
      <c r="H142" s="273"/>
      <c r="I142" s="351">
        <f>ROUND($G142*H142,2)</f>
        <v>0</v>
      </c>
      <c r="J142" s="246"/>
      <c r="K142" s="247"/>
      <c r="L142" s="105"/>
      <c r="M142" s="248"/>
      <c r="N142" s="248"/>
      <c r="O142" s="248"/>
      <c r="P142" s="248"/>
      <c r="Q142" s="248"/>
      <c r="R142" s="248"/>
      <c r="S142" s="248"/>
    </row>
    <row r="143" spans="2:19" ht="13.2">
      <c r="B143" s="330"/>
      <c r="C143" s="32"/>
      <c r="D143" s="33"/>
      <c r="E143" s="17" t="s">
        <v>58</v>
      </c>
      <c r="F143" s="16" t="s">
        <v>21</v>
      </c>
      <c r="G143" s="34"/>
      <c r="H143" s="279"/>
      <c r="I143" s="280"/>
      <c r="J143" s="248"/>
      <c r="K143" s="246"/>
      <c r="L143" s="248"/>
      <c r="M143" s="248"/>
      <c r="N143" s="248"/>
      <c r="O143" s="248"/>
      <c r="P143" s="248"/>
      <c r="Q143" s="248"/>
      <c r="R143" s="248"/>
      <c r="S143" s="248"/>
    </row>
    <row r="144" spans="2:19" ht="37.200000000000003" customHeight="1">
      <c r="B144" s="326" t="s">
        <v>45</v>
      </c>
      <c r="C144" s="443" t="s">
        <v>98</v>
      </c>
      <c r="D144" s="444"/>
      <c r="E144" s="445"/>
      <c r="F144" s="445"/>
      <c r="G144" s="445"/>
      <c r="H144" s="445"/>
      <c r="I144" s="446"/>
      <c r="J144" s="248"/>
      <c r="K144" s="246"/>
      <c r="L144" s="248"/>
      <c r="M144" s="248"/>
      <c r="N144" s="248"/>
      <c r="O144" s="248"/>
      <c r="P144" s="248"/>
      <c r="Q144" s="248"/>
      <c r="R144" s="248"/>
      <c r="S144" s="248"/>
    </row>
    <row r="145" spans="2:19" ht="13.2">
      <c r="B145" s="328" t="s">
        <v>67</v>
      </c>
      <c r="C145" s="263" t="s">
        <v>68</v>
      </c>
      <c r="D145" s="264"/>
      <c r="E145" s="265" t="s">
        <v>69</v>
      </c>
      <c r="F145" s="266" t="s">
        <v>10</v>
      </c>
      <c r="G145" s="283"/>
      <c r="H145" s="267"/>
      <c r="I145" s="268"/>
      <c r="J145" s="248"/>
      <c r="K145" s="246"/>
      <c r="L145" s="248"/>
      <c r="M145" s="248"/>
      <c r="N145" s="248"/>
      <c r="O145" s="248"/>
      <c r="P145" s="248"/>
      <c r="Q145" s="248"/>
      <c r="R145" s="248"/>
      <c r="S145" s="248"/>
    </row>
    <row r="146" spans="2:19" ht="22.8">
      <c r="B146" s="329" t="s">
        <v>70</v>
      </c>
      <c r="C146" s="276"/>
      <c r="D146" s="277"/>
      <c r="E146" s="302" t="s">
        <v>116</v>
      </c>
      <c r="F146" s="266" t="s">
        <v>11</v>
      </c>
      <c r="G146" s="287">
        <v>150</v>
      </c>
      <c r="H146" s="273"/>
      <c r="I146" s="351">
        <f>ROUND($G146*H146,2)</f>
        <v>0</v>
      </c>
      <c r="J146" s="246"/>
      <c r="K146" s="247"/>
      <c r="L146" s="105"/>
      <c r="M146" s="248"/>
      <c r="N146" s="248"/>
      <c r="O146" s="248"/>
      <c r="P146" s="248"/>
      <c r="Q146" s="248"/>
      <c r="R146" s="248"/>
      <c r="S146" s="248"/>
    </row>
    <row r="147" spans="2:19" ht="34.200000000000003">
      <c r="B147" s="329" t="s">
        <v>71</v>
      </c>
      <c r="C147" s="304"/>
      <c r="D147" s="305"/>
      <c r="E147" s="289" t="s">
        <v>113</v>
      </c>
      <c r="F147" s="266" t="s">
        <v>11</v>
      </c>
      <c r="G147" s="287">
        <v>500</v>
      </c>
      <c r="H147" s="273"/>
      <c r="I147" s="351">
        <f>ROUND($G147*H147,2)</f>
        <v>0</v>
      </c>
      <c r="J147" s="246"/>
      <c r="K147" s="247"/>
      <c r="L147" s="105"/>
      <c r="M147" s="248"/>
      <c r="N147" s="248"/>
      <c r="O147" s="248"/>
      <c r="P147" s="248"/>
      <c r="Q147" s="248"/>
      <c r="R147" s="248"/>
      <c r="S147" s="248"/>
    </row>
    <row r="148" spans="2:19" ht="13.2">
      <c r="B148" s="330"/>
      <c r="C148" s="32"/>
      <c r="D148" s="33"/>
      <c r="E148" s="17" t="s">
        <v>58</v>
      </c>
      <c r="F148" s="16" t="s">
        <v>21</v>
      </c>
      <c r="G148" s="34"/>
      <c r="H148" s="279"/>
      <c r="I148" s="280"/>
      <c r="J148" s="248"/>
      <c r="K148" s="246"/>
      <c r="L148" s="248"/>
      <c r="M148" s="248"/>
      <c r="N148" s="248"/>
      <c r="O148" s="248"/>
      <c r="P148" s="248"/>
      <c r="Q148" s="248"/>
      <c r="R148" s="248"/>
      <c r="S148" s="248"/>
    </row>
    <row r="149" spans="2:19" ht="37.200000000000003" customHeight="1">
      <c r="B149" s="326" t="s">
        <v>45</v>
      </c>
      <c r="C149" s="443" t="s">
        <v>101</v>
      </c>
      <c r="D149" s="444"/>
      <c r="E149" s="445"/>
      <c r="F149" s="445"/>
      <c r="G149" s="445"/>
      <c r="H149" s="445"/>
      <c r="I149" s="446"/>
      <c r="J149" s="248"/>
      <c r="K149" s="246"/>
      <c r="L149" s="248"/>
      <c r="M149" s="248"/>
      <c r="N149" s="248"/>
      <c r="O149" s="248"/>
      <c r="P149" s="248"/>
      <c r="Q149" s="248"/>
      <c r="R149" s="248"/>
      <c r="S149" s="248"/>
    </row>
    <row r="150" spans="2:19" ht="13.2">
      <c r="B150" s="328" t="s">
        <v>78</v>
      </c>
      <c r="C150" s="263" t="s">
        <v>68</v>
      </c>
      <c r="D150" s="264"/>
      <c r="E150" s="265" t="s">
        <v>69</v>
      </c>
      <c r="F150" s="266" t="s">
        <v>10</v>
      </c>
      <c r="G150" s="283"/>
      <c r="H150" s="267"/>
      <c r="I150" s="268"/>
      <c r="J150" s="248"/>
      <c r="K150" s="246"/>
      <c r="L150" s="248"/>
      <c r="M150" s="248"/>
      <c r="N150" s="248"/>
      <c r="O150" s="248"/>
      <c r="P150" s="248"/>
      <c r="Q150" s="248"/>
      <c r="R150" s="248"/>
      <c r="S150" s="248"/>
    </row>
    <row r="151" spans="2:19" ht="34.200000000000003">
      <c r="B151" s="329" t="s">
        <v>79</v>
      </c>
      <c r="C151" s="276"/>
      <c r="D151" s="277"/>
      <c r="E151" s="278" t="s">
        <v>76</v>
      </c>
      <c r="F151" s="266" t="s">
        <v>11</v>
      </c>
      <c r="G151" s="287">
        <v>250</v>
      </c>
      <c r="H151" s="273"/>
      <c r="I151" s="351">
        <f t="shared" ref="I151:I154" si="10">ROUND($G151*H151,2)</f>
        <v>0</v>
      </c>
      <c r="J151" s="246"/>
      <c r="K151" s="247"/>
      <c r="L151" s="105"/>
      <c r="M151" s="248"/>
      <c r="N151" s="248"/>
      <c r="O151" s="248"/>
      <c r="P151" s="248"/>
      <c r="Q151" s="248"/>
      <c r="R151" s="248"/>
      <c r="S151" s="248"/>
    </row>
    <row r="152" spans="2:19" ht="34.200000000000003">
      <c r="B152" s="329" t="s">
        <v>82</v>
      </c>
      <c r="C152" s="304"/>
      <c r="D152" s="305"/>
      <c r="E152" s="306" t="s">
        <v>74</v>
      </c>
      <c r="F152" s="266" t="s">
        <v>11</v>
      </c>
      <c r="G152" s="272">
        <v>2028</v>
      </c>
      <c r="H152" s="273"/>
      <c r="I152" s="351">
        <f t="shared" si="10"/>
        <v>0</v>
      </c>
      <c r="J152" s="246"/>
      <c r="K152" s="247"/>
      <c r="L152" s="105"/>
      <c r="M152" s="248"/>
      <c r="N152" s="248"/>
      <c r="O152" s="248"/>
      <c r="P152" s="248"/>
      <c r="Q152" s="248"/>
      <c r="R152" s="248"/>
      <c r="S152" s="248"/>
    </row>
    <row r="153" spans="2:19" ht="34.200000000000003">
      <c r="B153" s="329" t="s">
        <v>84</v>
      </c>
      <c r="C153" s="304"/>
      <c r="D153" s="305"/>
      <c r="E153" s="289" t="s">
        <v>203</v>
      </c>
      <c r="F153" s="266" t="s">
        <v>11</v>
      </c>
      <c r="G153" s="272">
        <f>529+528+21+2086+42</f>
        <v>3206</v>
      </c>
      <c r="H153" s="273"/>
      <c r="I153" s="351">
        <f t="shared" si="10"/>
        <v>0</v>
      </c>
      <c r="J153" s="246"/>
      <c r="K153" s="247"/>
      <c r="L153" s="105"/>
      <c r="M153" s="248"/>
      <c r="N153" s="248"/>
      <c r="O153" s="248"/>
      <c r="P153" s="248"/>
      <c r="Q153" s="248"/>
      <c r="R153" s="248"/>
      <c r="S153" s="248"/>
    </row>
    <row r="154" spans="2:19" ht="34.200000000000003">
      <c r="B154" s="329" t="s">
        <v>100</v>
      </c>
      <c r="C154" s="304"/>
      <c r="D154" s="305"/>
      <c r="E154" s="289" t="s">
        <v>223</v>
      </c>
      <c r="F154" s="266" t="s">
        <v>11</v>
      </c>
      <c r="G154" s="287">
        <v>1017.84</v>
      </c>
      <c r="H154" s="273"/>
      <c r="I154" s="351">
        <f t="shared" si="10"/>
        <v>0</v>
      </c>
      <c r="J154" s="246"/>
      <c r="K154" s="247"/>
      <c r="L154" s="105"/>
      <c r="M154" s="248"/>
      <c r="N154" s="478"/>
      <c r="O154" s="478"/>
      <c r="P154" s="478"/>
      <c r="Q154" s="478"/>
      <c r="R154" s="248"/>
      <c r="S154" s="248"/>
    </row>
    <row r="155" spans="2:19" ht="13.2">
      <c r="B155" s="330"/>
      <c r="C155" s="32"/>
      <c r="D155" s="33"/>
      <c r="E155" s="17" t="s">
        <v>58</v>
      </c>
      <c r="F155" s="16" t="s">
        <v>21</v>
      </c>
      <c r="G155" s="34"/>
      <c r="H155" s="279"/>
      <c r="I155" s="280"/>
      <c r="J155" s="248"/>
      <c r="K155" s="246"/>
      <c r="L155" s="248"/>
      <c r="M155" s="248"/>
      <c r="N155" s="248"/>
      <c r="O155" s="248"/>
      <c r="P155" s="248"/>
      <c r="Q155" s="248"/>
      <c r="R155" s="248"/>
      <c r="S155" s="248"/>
    </row>
    <row r="156" spans="2:19" ht="37.200000000000003" customHeight="1">
      <c r="B156" s="326" t="s">
        <v>45</v>
      </c>
      <c r="C156" s="443" t="s">
        <v>102</v>
      </c>
      <c r="D156" s="444"/>
      <c r="E156" s="445"/>
      <c r="F156" s="445"/>
      <c r="G156" s="445"/>
      <c r="H156" s="445"/>
      <c r="I156" s="446"/>
      <c r="J156" s="248"/>
      <c r="K156" s="246"/>
      <c r="L156" s="248"/>
      <c r="M156" s="248"/>
      <c r="N156" s="248"/>
      <c r="O156" s="248"/>
      <c r="P156" s="248"/>
      <c r="Q156" s="248"/>
      <c r="R156" s="248"/>
      <c r="S156" s="248"/>
    </row>
    <row r="157" spans="2:19" ht="13.2">
      <c r="B157" s="328" t="s">
        <v>78</v>
      </c>
      <c r="C157" s="263" t="s">
        <v>68</v>
      </c>
      <c r="D157" s="264"/>
      <c r="E157" s="265" t="s">
        <v>69</v>
      </c>
      <c r="F157" s="266" t="s">
        <v>10</v>
      </c>
      <c r="G157" s="283"/>
      <c r="H157" s="267"/>
      <c r="I157" s="268"/>
      <c r="J157" s="248"/>
      <c r="K157" s="246"/>
      <c r="L157" s="248"/>
      <c r="M157" s="248"/>
      <c r="N157" s="248"/>
      <c r="O157" s="248"/>
      <c r="P157" s="248"/>
      <c r="Q157" s="248"/>
      <c r="R157" s="248"/>
      <c r="S157" s="248"/>
    </row>
    <row r="158" spans="2:19" ht="22.8">
      <c r="B158" s="329" t="s">
        <v>79</v>
      </c>
      <c r="C158" s="276"/>
      <c r="D158" s="277"/>
      <c r="E158" s="302" t="s">
        <v>139</v>
      </c>
      <c r="F158" s="266" t="s">
        <v>11</v>
      </c>
      <c r="G158" s="287">
        <v>523</v>
      </c>
      <c r="H158" s="273"/>
      <c r="I158" s="351">
        <f t="shared" ref="I158:I159" si="11">ROUND($G158*H158,2)</f>
        <v>0</v>
      </c>
      <c r="J158" s="246"/>
      <c r="K158" s="247"/>
      <c r="L158" s="105"/>
      <c r="M158" s="248"/>
      <c r="N158" s="259"/>
      <c r="O158" s="248"/>
      <c r="P158" s="248"/>
      <c r="Q158" s="248"/>
      <c r="R158" s="248"/>
      <c r="S158" s="248"/>
    </row>
    <row r="159" spans="2:19" ht="34.200000000000003">
      <c r="B159" s="329" t="s">
        <v>84</v>
      </c>
      <c r="C159" s="281"/>
      <c r="D159" s="282"/>
      <c r="E159" s="289" t="s">
        <v>204</v>
      </c>
      <c r="F159" s="266" t="s">
        <v>11</v>
      </c>
      <c r="G159" s="287">
        <v>5365</v>
      </c>
      <c r="H159" s="273"/>
      <c r="I159" s="351">
        <f t="shared" si="11"/>
        <v>0</v>
      </c>
      <c r="J159" s="246"/>
      <c r="K159" s="247"/>
      <c r="L159" s="105"/>
      <c r="M159" s="248"/>
      <c r="N159" s="259"/>
      <c r="O159" s="246"/>
      <c r="P159" s="246"/>
      <c r="Q159" s="246"/>
      <c r="R159" s="246"/>
      <c r="S159" s="246"/>
    </row>
    <row r="160" spans="2:19" ht="13.2">
      <c r="B160" s="330"/>
      <c r="C160" s="308"/>
      <c r="D160" s="309"/>
      <c r="E160" s="17" t="s">
        <v>58</v>
      </c>
      <c r="F160" s="16" t="s">
        <v>21</v>
      </c>
      <c r="G160" s="235"/>
      <c r="H160" s="279"/>
      <c r="I160" s="280"/>
      <c r="J160" s="248"/>
      <c r="K160" s="246"/>
      <c r="L160" s="248"/>
      <c r="M160" s="248"/>
      <c r="N160" s="248"/>
      <c r="O160" s="248"/>
      <c r="P160" s="248"/>
      <c r="Q160" s="248"/>
      <c r="R160" s="248"/>
      <c r="S160" s="248"/>
    </row>
    <row r="161" spans="2:19" ht="37.799999999999997" customHeight="1">
      <c r="B161" s="326" t="s">
        <v>45</v>
      </c>
      <c r="C161" s="443" t="s">
        <v>103</v>
      </c>
      <c r="D161" s="444"/>
      <c r="E161" s="445"/>
      <c r="F161" s="445"/>
      <c r="G161" s="445"/>
      <c r="H161" s="445"/>
      <c r="I161" s="446"/>
      <c r="J161" s="248"/>
      <c r="K161" s="246"/>
      <c r="L161" s="248"/>
      <c r="M161" s="248"/>
      <c r="N161" s="248"/>
      <c r="O161" s="248"/>
      <c r="P161" s="248"/>
      <c r="Q161" s="248"/>
      <c r="R161" s="248"/>
      <c r="S161" s="248"/>
    </row>
    <row r="162" spans="2:19" ht="13.2">
      <c r="B162" s="328" t="s">
        <v>78</v>
      </c>
      <c r="C162" s="263" t="s">
        <v>68</v>
      </c>
      <c r="D162" s="264"/>
      <c r="E162" s="265" t="s">
        <v>69</v>
      </c>
      <c r="F162" s="266" t="s">
        <v>10</v>
      </c>
      <c r="G162" s="283"/>
      <c r="H162" s="267"/>
      <c r="I162" s="268"/>
      <c r="J162" s="248"/>
      <c r="K162" s="246"/>
      <c r="L162" s="248"/>
      <c r="M162" s="259"/>
      <c r="N162" s="248"/>
      <c r="O162" s="248"/>
      <c r="P162" s="248"/>
      <c r="Q162" s="248"/>
      <c r="R162" s="248"/>
      <c r="S162" s="248"/>
    </row>
    <row r="163" spans="2:19" ht="34.200000000000003">
      <c r="B163" s="329" t="s">
        <v>79</v>
      </c>
      <c r="C163" s="276"/>
      <c r="D163" s="277"/>
      <c r="E163" s="278" t="s">
        <v>76</v>
      </c>
      <c r="F163" s="266" t="s">
        <v>11</v>
      </c>
      <c r="G163" s="287">
        <v>72</v>
      </c>
      <c r="H163" s="273"/>
      <c r="I163" s="351">
        <f t="shared" ref="I163:I164" si="12">ROUND($G163*H163,2)</f>
        <v>0</v>
      </c>
      <c r="J163" s="246"/>
      <c r="K163" s="247"/>
      <c r="L163" s="105"/>
      <c r="M163" s="248"/>
      <c r="N163" s="248"/>
      <c r="O163" s="248"/>
      <c r="P163" s="248"/>
      <c r="Q163" s="248"/>
      <c r="R163" s="248"/>
      <c r="S163" s="248"/>
    </row>
    <row r="164" spans="2:19" ht="34.200000000000003">
      <c r="B164" s="329" t="s">
        <v>82</v>
      </c>
      <c r="C164" s="281"/>
      <c r="D164" s="282"/>
      <c r="E164" s="306" t="s">
        <v>74</v>
      </c>
      <c r="F164" s="266" t="s">
        <v>11</v>
      </c>
      <c r="G164" s="287">
        <v>451</v>
      </c>
      <c r="H164" s="273"/>
      <c r="I164" s="351">
        <f t="shared" si="12"/>
        <v>0</v>
      </c>
      <c r="J164" s="246"/>
      <c r="K164" s="247"/>
      <c r="L164" s="105"/>
      <c r="M164" s="248"/>
      <c r="N164" s="248"/>
      <c r="O164" s="248"/>
      <c r="P164" s="248"/>
      <c r="Q164" s="248"/>
      <c r="R164" s="248"/>
      <c r="S164" s="248"/>
    </row>
    <row r="165" spans="2:19" ht="13.2">
      <c r="B165" s="330"/>
      <c r="C165" s="32"/>
      <c r="D165" s="33"/>
      <c r="E165" s="17" t="s">
        <v>58</v>
      </c>
      <c r="F165" s="16" t="s">
        <v>21</v>
      </c>
      <c r="G165" s="34"/>
      <c r="H165" s="279"/>
      <c r="I165" s="280"/>
      <c r="J165" s="248"/>
      <c r="K165" s="246"/>
      <c r="L165" s="248"/>
      <c r="M165" s="248"/>
      <c r="N165" s="248"/>
      <c r="O165" s="248"/>
      <c r="P165" s="248"/>
      <c r="Q165" s="248"/>
      <c r="R165" s="248"/>
      <c r="S165" s="248"/>
    </row>
    <row r="166" spans="2:19" ht="36" customHeight="1">
      <c r="B166" s="326" t="s">
        <v>45</v>
      </c>
      <c r="C166" s="443" t="s">
        <v>104</v>
      </c>
      <c r="D166" s="444"/>
      <c r="E166" s="445"/>
      <c r="F166" s="445"/>
      <c r="G166" s="445"/>
      <c r="H166" s="445"/>
      <c r="I166" s="446"/>
      <c r="J166" s="248"/>
      <c r="K166" s="246"/>
      <c r="L166" s="248"/>
      <c r="M166" s="248"/>
      <c r="N166" s="248"/>
      <c r="O166" s="248"/>
      <c r="P166" s="248"/>
      <c r="Q166" s="248"/>
      <c r="R166" s="248"/>
      <c r="S166" s="248"/>
    </row>
    <row r="167" spans="2:19" ht="13.2">
      <c r="B167" s="328" t="s">
        <v>78</v>
      </c>
      <c r="C167" s="263" t="s">
        <v>68</v>
      </c>
      <c r="D167" s="264"/>
      <c r="E167" s="265" t="s">
        <v>69</v>
      </c>
      <c r="F167" s="266" t="s">
        <v>10</v>
      </c>
      <c r="G167" s="283"/>
      <c r="H167" s="267"/>
      <c r="I167" s="268"/>
      <c r="J167" s="248"/>
      <c r="K167" s="246"/>
      <c r="L167" s="248"/>
      <c r="M167" s="248"/>
      <c r="N167" s="248"/>
      <c r="O167" s="248"/>
      <c r="P167" s="248"/>
      <c r="Q167" s="248"/>
      <c r="R167" s="248"/>
      <c r="S167" s="248"/>
    </row>
    <row r="168" spans="2:19" ht="34.200000000000003">
      <c r="B168" s="329" t="s">
        <v>79</v>
      </c>
      <c r="C168" s="304"/>
      <c r="D168" s="305"/>
      <c r="E168" s="289" t="s">
        <v>113</v>
      </c>
      <c r="F168" s="266" t="s">
        <v>11</v>
      </c>
      <c r="G168" s="287">
        <v>143</v>
      </c>
      <c r="H168" s="273"/>
      <c r="I168" s="351">
        <f>ROUND($G168*H168,2)</f>
        <v>0</v>
      </c>
      <c r="J168" s="246"/>
      <c r="K168" s="247"/>
      <c r="L168" s="105"/>
      <c r="M168" s="248"/>
      <c r="N168" s="248"/>
      <c r="O168" s="248"/>
      <c r="P168" s="248"/>
      <c r="Q168" s="248"/>
      <c r="R168" s="248"/>
      <c r="S168" s="248"/>
    </row>
    <row r="169" spans="2:19" ht="34.200000000000003">
      <c r="B169" s="329" t="s">
        <v>82</v>
      </c>
      <c r="C169" s="281"/>
      <c r="D169" s="282"/>
      <c r="E169" s="289" t="s">
        <v>140</v>
      </c>
      <c r="F169" s="266" t="s">
        <v>11</v>
      </c>
      <c r="G169" s="287">
        <v>2352</v>
      </c>
      <c r="H169" s="273"/>
      <c r="I169" s="351">
        <f>ROUND($G169*H169,2)</f>
        <v>0</v>
      </c>
      <c r="J169" s="246"/>
      <c r="K169" s="247"/>
      <c r="L169" s="105"/>
      <c r="M169" s="248"/>
      <c r="N169" s="248"/>
      <c r="O169" s="248"/>
      <c r="P169" s="248"/>
      <c r="Q169" s="248"/>
      <c r="R169" s="248"/>
      <c r="S169" s="248"/>
    </row>
    <row r="170" spans="2:19" ht="13.2">
      <c r="B170" s="330"/>
      <c r="C170" s="32"/>
      <c r="D170" s="33"/>
      <c r="E170" s="17" t="s">
        <v>58</v>
      </c>
      <c r="F170" s="16" t="s">
        <v>21</v>
      </c>
      <c r="G170" s="34"/>
      <c r="H170" s="279"/>
      <c r="I170" s="280"/>
      <c r="J170" s="248"/>
      <c r="K170" s="246"/>
      <c r="L170" s="248"/>
      <c r="M170" s="248"/>
      <c r="N170" s="248"/>
      <c r="O170" s="248"/>
      <c r="P170" s="248"/>
      <c r="Q170" s="248"/>
      <c r="R170" s="248"/>
      <c r="S170" s="248"/>
    </row>
    <row r="171" spans="2:19" ht="37.200000000000003" customHeight="1">
      <c r="B171" s="326" t="s">
        <v>45</v>
      </c>
      <c r="C171" s="443" t="s">
        <v>105</v>
      </c>
      <c r="D171" s="444"/>
      <c r="E171" s="445"/>
      <c r="F171" s="445"/>
      <c r="G171" s="445"/>
      <c r="H171" s="445"/>
      <c r="I171" s="446"/>
      <c r="J171" s="248"/>
      <c r="K171" s="246"/>
      <c r="L171" s="248"/>
      <c r="M171" s="248"/>
      <c r="N171" s="248"/>
      <c r="O171" s="248"/>
      <c r="P171" s="248"/>
      <c r="Q171" s="248"/>
      <c r="R171" s="248"/>
      <c r="S171" s="248"/>
    </row>
    <row r="172" spans="2:19" ht="13.2">
      <c r="B172" s="328" t="s">
        <v>78</v>
      </c>
      <c r="C172" s="263" t="s">
        <v>68</v>
      </c>
      <c r="D172" s="264"/>
      <c r="E172" s="265" t="s">
        <v>69</v>
      </c>
      <c r="F172" s="266" t="s">
        <v>10</v>
      </c>
      <c r="G172" s="283"/>
      <c r="H172" s="267"/>
      <c r="I172" s="268"/>
      <c r="J172" s="248"/>
      <c r="K172" s="246"/>
      <c r="L172" s="248"/>
      <c r="M172" s="248"/>
      <c r="N172" s="248"/>
      <c r="O172" s="248"/>
      <c r="P172" s="248"/>
      <c r="Q172" s="248"/>
      <c r="R172" s="248"/>
      <c r="S172" s="248"/>
    </row>
    <row r="173" spans="2:19" ht="34.200000000000003">
      <c r="B173" s="329" t="s">
        <v>79</v>
      </c>
      <c r="C173" s="281"/>
      <c r="D173" s="282"/>
      <c r="E173" s="289" t="s">
        <v>204</v>
      </c>
      <c r="F173" s="266" t="s">
        <v>11</v>
      </c>
      <c r="G173" s="287">
        <v>2520</v>
      </c>
      <c r="H173" s="273"/>
      <c r="I173" s="351">
        <f>ROUND($G173*H173,2)</f>
        <v>0</v>
      </c>
      <c r="J173" s="246"/>
      <c r="K173" s="247"/>
      <c r="L173" s="105"/>
      <c r="M173" s="248"/>
      <c r="N173" s="248"/>
      <c r="O173" s="248"/>
      <c r="P173" s="248"/>
      <c r="Q173" s="248"/>
      <c r="R173" s="248"/>
      <c r="S173" s="248"/>
    </row>
    <row r="174" spans="2:19" ht="13.2">
      <c r="B174" s="330"/>
      <c r="C174" s="32"/>
      <c r="D174" s="310"/>
      <c r="E174" s="17" t="s">
        <v>58</v>
      </c>
      <c r="F174" s="16" t="s">
        <v>21</v>
      </c>
      <c r="G174" s="34"/>
      <c r="H174" s="279"/>
      <c r="I174" s="280"/>
      <c r="J174" s="248"/>
      <c r="K174" s="246"/>
      <c r="L174" s="248"/>
      <c r="M174" s="248"/>
      <c r="N174" s="248"/>
      <c r="O174" s="248"/>
      <c r="P174" s="248"/>
      <c r="Q174" s="248"/>
      <c r="R174" s="248"/>
      <c r="S174" s="248"/>
    </row>
    <row r="175" spans="2:19" ht="37.200000000000003" customHeight="1">
      <c r="B175" s="326" t="s">
        <v>45</v>
      </c>
      <c r="C175" s="443" t="s">
        <v>106</v>
      </c>
      <c r="D175" s="444"/>
      <c r="E175" s="445"/>
      <c r="F175" s="445"/>
      <c r="G175" s="445"/>
      <c r="H175" s="445"/>
      <c r="I175" s="446"/>
      <c r="J175" s="248"/>
      <c r="K175" s="246"/>
      <c r="L175" s="248"/>
      <c r="M175" s="248"/>
      <c r="N175" s="248"/>
      <c r="O175" s="248"/>
      <c r="P175" s="248"/>
      <c r="Q175" s="248"/>
      <c r="R175" s="248"/>
      <c r="S175" s="248"/>
    </row>
    <row r="176" spans="2:19" ht="12">
      <c r="B176" s="328" t="s">
        <v>78</v>
      </c>
      <c r="C176" s="263" t="s">
        <v>68</v>
      </c>
      <c r="D176" s="264"/>
      <c r="E176" s="265" t="s">
        <v>69</v>
      </c>
      <c r="F176" s="266" t="s">
        <v>10</v>
      </c>
      <c r="G176" s="283"/>
      <c r="H176" s="283"/>
      <c r="I176" s="31"/>
      <c r="J176" s="248"/>
      <c r="K176" s="246"/>
      <c r="L176" s="248"/>
      <c r="M176" s="259"/>
      <c r="N176" s="248"/>
      <c r="O176" s="248"/>
      <c r="P176" s="248"/>
      <c r="Q176" s="248"/>
      <c r="R176" s="248"/>
      <c r="S176" s="248"/>
    </row>
    <row r="177" spans="2:19" ht="34.200000000000003">
      <c r="B177" s="329" t="s">
        <v>79</v>
      </c>
      <c r="C177" s="281"/>
      <c r="D177" s="282"/>
      <c r="E177" s="289" t="s">
        <v>205</v>
      </c>
      <c r="F177" s="266" t="s">
        <v>11</v>
      </c>
      <c r="G177" s="287">
        <v>237</v>
      </c>
      <c r="H177" s="273"/>
      <c r="I177" s="355">
        <f>ROUND($G177*H177,2)</f>
        <v>0</v>
      </c>
      <c r="J177" s="246"/>
      <c r="K177" s="247"/>
      <c r="L177" s="105"/>
      <c r="M177" s="248"/>
      <c r="N177" s="248"/>
      <c r="O177" s="248"/>
      <c r="P177" s="248"/>
      <c r="Q177" s="248"/>
      <c r="R177" s="248"/>
      <c r="S177" s="248"/>
    </row>
    <row r="178" spans="2:19" ht="12">
      <c r="B178" s="330"/>
      <c r="C178" s="32"/>
      <c r="D178" s="311"/>
      <c r="E178" s="312" t="s">
        <v>58</v>
      </c>
      <c r="F178" s="16" t="s">
        <v>21</v>
      </c>
      <c r="G178" s="34"/>
      <c r="H178" s="303"/>
      <c r="I178" s="285"/>
      <c r="J178" s="248"/>
      <c r="K178" s="246"/>
      <c r="L178" s="248"/>
      <c r="M178" s="248"/>
      <c r="N178" s="248"/>
      <c r="O178" s="248"/>
      <c r="P178" s="248"/>
      <c r="Q178" s="248"/>
      <c r="R178" s="248"/>
      <c r="S178" s="248"/>
    </row>
    <row r="179" spans="2:19" ht="37.799999999999997" customHeight="1">
      <c r="B179" s="326" t="s">
        <v>45</v>
      </c>
      <c r="C179" s="443" t="s">
        <v>107</v>
      </c>
      <c r="D179" s="444"/>
      <c r="E179" s="445"/>
      <c r="F179" s="445"/>
      <c r="G179" s="445"/>
      <c r="H179" s="445"/>
      <c r="I179" s="446"/>
      <c r="J179" s="248"/>
      <c r="K179" s="246"/>
      <c r="L179" s="248"/>
      <c r="M179" s="248"/>
      <c r="N179" s="248"/>
      <c r="O179" s="248"/>
      <c r="P179" s="248"/>
      <c r="Q179" s="248"/>
      <c r="R179" s="248"/>
      <c r="S179" s="248"/>
    </row>
    <row r="180" spans="2:19" ht="12">
      <c r="B180" s="328" t="s">
        <v>78</v>
      </c>
      <c r="C180" s="451" t="s">
        <v>68</v>
      </c>
      <c r="D180" s="448"/>
      <c r="E180" s="313" t="s">
        <v>69</v>
      </c>
      <c r="F180" s="266" t="s">
        <v>10</v>
      </c>
      <c r="G180" s="283"/>
      <c r="H180" s="283"/>
      <c r="I180" s="31"/>
      <c r="J180" s="248"/>
      <c r="K180" s="246"/>
      <c r="L180" s="248"/>
      <c r="M180" s="248"/>
      <c r="N180" s="248"/>
      <c r="O180" s="248"/>
      <c r="P180" s="248"/>
      <c r="Q180" s="248"/>
      <c r="R180" s="248"/>
      <c r="S180" s="248"/>
    </row>
    <row r="181" spans="2:19" ht="22.8">
      <c r="B181" s="329" t="s">
        <v>79</v>
      </c>
      <c r="C181" s="452"/>
      <c r="D181" s="449"/>
      <c r="E181" s="314" t="s">
        <v>139</v>
      </c>
      <c r="F181" s="266" t="s">
        <v>11</v>
      </c>
      <c r="G181" s="287">
        <v>580</v>
      </c>
      <c r="H181" s="273"/>
      <c r="I181" s="355">
        <f t="shared" ref="I181:I183" si="13">ROUND($G181*H181,2)</f>
        <v>0</v>
      </c>
      <c r="J181" s="246"/>
      <c r="K181" s="247"/>
      <c r="L181" s="105"/>
      <c r="M181" s="248"/>
      <c r="N181" s="248"/>
      <c r="O181" s="248"/>
      <c r="P181" s="248"/>
      <c r="Q181" s="248"/>
      <c r="R181" s="248"/>
      <c r="S181" s="248"/>
    </row>
    <row r="182" spans="2:19" ht="13.2">
      <c r="B182" s="329" t="s">
        <v>197</v>
      </c>
      <c r="C182" s="452"/>
      <c r="D182" s="449"/>
      <c r="E182" s="274" t="s">
        <v>206</v>
      </c>
      <c r="F182" s="266" t="s">
        <v>99</v>
      </c>
      <c r="G182" s="272"/>
      <c r="H182"/>
      <c r="I182" s="315"/>
      <c r="J182" s="251"/>
      <c r="L182" s="105"/>
      <c r="M182" s="248"/>
      <c r="N182" s="248"/>
      <c r="O182" s="248"/>
      <c r="P182" s="248"/>
      <c r="Q182" s="248"/>
      <c r="R182" s="248"/>
      <c r="S182" s="248"/>
    </row>
    <row r="183" spans="2:19" ht="34.200000000000003">
      <c r="B183" s="329" t="s">
        <v>82</v>
      </c>
      <c r="C183" s="452"/>
      <c r="D183" s="449"/>
      <c r="E183" s="316" t="s">
        <v>205</v>
      </c>
      <c r="F183" s="266" t="s">
        <v>11</v>
      </c>
      <c r="G183" s="287">
        <v>2537</v>
      </c>
      <c r="H183" s="273"/>
      <c r="I183" s="355">
        <f t="shared" si="13"/>
        <v>0</v>
      </c>
      <c r="J183" s="246"/>
      <c r="K183" s="247"/>
      <c r="L183" s="105"/>
      <c r="M183" s="248"/>
      <c r="N183" s="248"/>
      <c r="O183" s="248"/>
      <c r="P183" s="248"/>
      <c r="Q183" s="248"/>
      <c r="R183" s="248"/>
      <c r="S183" s="248"/>
    </row>
    <row r="184" spans="2:19" ht="13.2">
      <c r="B184" s="329" t="s">
        <v>198</v>
      </c>
      <c r="C184" s="453"/>
      <c r="D184" s="450"/>
      <c r="E184" s="274" t="s">
        <v>207</v>
      </c>
      <c r="F184" s="266" t="s">
        <v>99</v>
      </c>
      <c r="G184" s="272"/>
      <c r="H184"/>
      <c r="I184" s="287"/>
      <c r="J184" s="251"/>
      <c r="K184" s="247"/>
      <c r="L184" s="105"/>
      <c r="M184" s="248"/>
      <c r="N184" s="248"/>
      <c r="O184" s="248"/>
      <c r="P184" s="248"/>
      <c r="Q184" s="248"/>
      <c r="R184" s="248"/>
      <c r="S184" s="248"/>
    </row>
    <row r="185" spans="2:19" ht="13.2">
      <c r="B185" s="330"/>
      <c r="C185" s="32"/>
      <c r="D185" s="310"/>
      <c r="E185" s="312" t="s">
        <v>58</v>
      </c>
      <c r="F185" s="16" t="s">
        <v>21</v>
      </c>
      <c r="G185" s="34"/>
      <c r="H185" s="234"/>
      <c r="I185" s="27"/>
      <c r="J185" s="248"/>
      <c r="K185" s="246"/>
      <c r="L185" s="248"/>
      <c r="M185" s="248"/>
      <c r="N185" s="248"/>
      <c r="O185" s="248"/>
      <c r="P185" s="248"/>
      <c r="Q185" s="248"/>
      <c r="R185" s="248"/>
      <c r="S185" s="248"/>
    </row>
    <row r="186" spans="2:19" ht="36" customHeight="1">
      <c r="B186" s="326" t="s">
        <v>45</v>
      </c>
      <c r="C186" s="461" t="s">
        <v>111</v>
      </c>
      <c r="D186" s="462"/>
      <c r="E186" s="463"/>
      <c r="F186" s="463"/>
      <c r="G186" s="463"/>
      <c r="H186" s="463"/>
      <c r="I186" s="464"/>
      <c r="J186" s="248"/>
      <c r="K186" s="246"/>
      <c r="L186" s="248"/>
      <c r="M186" s="248"/>
      <c r="N186" s="248"/>
      <c r="O186" s="248"/>
      <c r="P186" s="248"/>
      <c r="Q186" s="248"/>
      <c r="R186" s="248"/>
      <c r="S186" s="248"/>
    </row>
    <row r="187" spans="2:19" ht="12">
      <c r="B187" s="328" t="s">
        <v>108</v>
      </c>
      <c r="C187" s="263" t="s">
        <v>68</v>
      </c>
      <c r="D187" s="264"/>
      <c r="E187" s="265" t="s">
        <v>69</v>
      </c>
      <c r="F187" s="266" t="s">
        <v>10</v>
      </c>
      <c r="G187" s="283"/>
      <c r="H187" s="283"/>
      <c r="I187" s="31"/>
      <c r="J187" s="248"/>
      <c r="K187" s="246"/>
      <c r="L187" s="248"/>
      <c r="M187" s="259"/>
      <c r="N187" s="248"/>
      <c r="O187" s="248"/>
      <c r="P187" s="248"/>
      <c r="Q187" s="248"/>
      <c r="R187" s="248"/>
      <c r="S187" s="248"/>
    </row>
    <row r="188" spans="2:19" ht="22.8">
      <c r="B188" s="329" t="s">
        <v>109</v>
      </c>
      <c r="C188" s="276"/>
      <c r="D188" s="277"/>
      <c r="E188" s="271" t="s">
        <v>208</v>
      </c>
      <c r="F188" s="266" t="s">
        <v>11</v>
      </c>
      <c r="G188" s="272">
        <v>675</v>
      </c>
      <c r="H188" s="273"/>
      <c r="I188" s="356">
        <f>ROUND($G188*H188,2)</f>
        <v>0</v>
      </c>
      <c r="J188" s="246"/>
      <c r="K188" s="247"/>
      <c r="L188" s="105"/>
      <c r="M188" s="248"/>
      <c r="N188" s="248"/>
      <c r="O188" s="248"/>
      <c r="P188" s="248"/>
      <c r="Q188" s="248"/>
      <c r="R188" s="248"/>
      <c r="S188" s="248"/>
    </row>
    <row r="189" spans="2:19" ht="34.200000000000003">
      <c r="B189" s="329" t="s">
        <v>110</v>
      </c>
      <c r="C189" s="304"/>
      <c r="D189" s="305"/>
      <c r="E189" s="271" t="s">
        <v>209</v>
      </c>
      <c r="F189" s="266" t="s">
        <v>11</v>
      </c>
      <c r="G189" s="272">
        <v>325</v>
      </c>
      <c r="H189" s="273"/>
      <c r="I189" s="356">
        <f>ROUND($G189*H189,2)</f>
        <v>0</v>
      </c>
      <c r="J189" s="246"/>
      <c r="K189" s="247"/>
      <c r="L189" s="105"/>
      <c r="M189" s="248"/>
      <c r="N189" s="248"/>
      <c r="O189" s="248"/>
      <c r="P189" s="248"/>
      <c r="Q189" s="248"/>
      <c r="R189" s="248"/>
      <c r="S189" s="248"/>
    </row>
    <row r="190" spans="2:19" ht="13.2">
      <c r="B190" s="331"/>
      <c r="C190" s="32"/>
      <c r="D190" s="33"/>
      <c r="E190" s="236" t="s">
        <v>58</v>
      </c>
      <c r="F190" s="16" t="s">
        <v>21</v>
      </c>
      <c r="G190" s="34"/>
      <c r="H190" s="234"/>
      <c r="I190" s="27"/>
      <c r="J190" s="248"/>
      <c r="K190" s="246"/>
      <c r="L190" s="248"/>
      <c r="M190" s="248"/>
      <c r="N190" s="248"/>
      <c r="O190" s="248"/>
      <c r="P190" s="248"/>
      <c r="Q190" s="248"/>
      <c r="R190" s="248"/>
      <c r="S190" s="248"/>
    </row>
    <row r="192" spans="2:19" ht="26.4">
      <c r="B192" s="326" t="s">
        <v>45</v>
      </c>
      <c r="C192" s="443" t="s">
        <v>240</v>
      </c>
      <c r="D192" s="444"/>
      <c r="E192" s="445"/>
      <c r="F192" s="445"/>
      <c r="G192" s="445"/>
      <c r="H192" s="445"/>
      <c r="I192" s="446"/>
    </row>
    <row r="193" spans="2:9" ht="12">
      <c r="B193" s="359" t="s">
        <v>122</v>
      </c>
      <c r="C193" s="360" t="s">
        <v>241</v>
      </c>
      <c r="D193" s="361"/>
      <c r="E193" s="362" t="s">
        <v>242</v>
      </c>
      <c r="F193" s="363" t="s">
        <v>10</v>
      </c>
      <c r="G193" s="290" t="s">
        <v>10</v>
      </c>
      <c r="H193" s="364" t="s">
        <v>10</v>
      </c>
      <c r="I193" s="31" t="s">
        <v>10</v>
      </c>
    </row>
    <row r="194" spans="2:9" ht="34.200000000000003">
      <c r="B194" s="365" t="s">
        <v>224</v>
      </c>
      <c r="C194" s="308"/>
      <c r="D194" s="309"/>
      <c r="E194" s="366" t="s">
        <v>250</v>
      </c>
      <c r="F194" s="266" t="s">
        <v>11</v>
      </c>
      <c r="G194" s="367">
        <v>100</v>
      </c>
      <c r="H194" s="368"/>
      <c r="I194" s="369">
        <f>ROUND($G194*H194,2)</f>
        <v>0</v>
      </c>
    </row>
    <row r="195" spans="2:9" ht="12">
      <c r="B195" s="13"/>
      <c r="C195" s="308"/>
      <c r="D195" s="309"/>
      <c r="E195" s="17" t="s">
        <v>243</v>
      </c>
      <c r="F195" s="16" t="s">
        <v>21</v>
      </c>
      <c r="G195" s="370"/>
      <c r="H195" s="303" t="s">
        <v>10</v>
      </c>
      <c r="I195" s="285" t="s">
        <v>10</v>
      </c>
    </row>
    <row r="196" spans="2:9" ht="26.4">
      <c r="B196" s="326" t="s">
        <v>45</v>
      </c>
      <c r="C196" s="443" t="s">
        <v>244</v>
      </c>
      <c r="D196" s="444"/>
      <c r="E196" s="445"/>
      <c r="F196" s="445"/>
      <c r="G196" s="445"/>
      <c r="H196" s="445"/>
      <c r="I196" s="446"/>
    </row>
    <row r="197" spans="2:9" ht="12">
      <c r="B197" s="359" t="s">
        <v>122</v>
      </c>
      <c r="C197" s="360" t="s">
        <v>241</v>
      </c>
      <c r="D197" s="361"/>
      <c r="E197" s="362" t="s">
        <v>242</v>
      </c>
      <c r="F197" s="363" t="s">
        <v>10</v>
      </c>
      <c r="G197" s="290" t="s">
        <v>10</v>
      </c>
      <c r="H197" s="364" t="s">
        <v>10</v>
      </c>
      <c r="I197" s="31" t="s">
        <v>10</v>
      </c>
    </row>
    <row r="198" spans="2:9" ht="34.200000000000003">
      <c r="B198" s="365" t="s">
        <v>224</v>
      </c>
      <c r="C198" s="308"/>
      <c r="D198" s="309"/>
      <c r="E198" s="366" t="s">
        <v>250</v>
      </c>
      <c r="F198" s="266" t="s">
        <v>11</v>
      </c>
      <c r="G198" s="367">
        <v>100</v>
      </c>
      <c r="H198" s="371">
        <f>ROUND(K198*$L$2,2)</f>
        <v>0</v>
      </c>
      <c r="I198" s="372">
        <f>ROUND($G198*H198,2)</f>
        <v>0</v>
      </c>
    </row>
    <row r="199" spans="2:9" ht="12">
      <c r="B199" s="13"/>
      <c r="C199" s="308"/>
      <c r="D199" s="309"/>
      <c r="E199" s="17" t="s">
        <v>243</v>
      </c>
      <c r="F199" s="16" t="s">
        <v>21</v>
      </c>
      <c r="G199" s="370"/>
      <c r="H199" s="303" t="s">
        <v>10</v>
      </c>
      <c r="I199" s="285" t="s">
        <v>10</v>
      </c>
    </row>
    <row r="200" spans="2:9" ht="26.4">
      <c r="B200" s="326" t="s">
        <v>45</v>
      </c>
      <c r="C200" s="443" t="s">
        <v>88</v>
      </c>
      <c r="D200" s="444"/>
      <c r="E200" s="445"/>
      <c r="F200" s="445"/>
      <c r="G200" s="445"/>
      <c r="H200" s="445"/>
      <c r="I200" s="446"/>
    </row>
    <row r="201" spans="2:9" ht="12">
      <c r="B201" s="359" t="s">
        <v>122</v>
      </c>
      <c r="C201" s="360" t="s">
        <v>241</v>
      </c>
      <c r="D201" s="361"/>
      <c r="E201" s="362" t="s">
        <v>242</v>
      </c>
      <c r="F201" s="363" t="s">
        <v>10</v>
      </c>
      <c r="G201" s="283" t="s">
        <v>10</v>
      </c>
      <c r="H201" s="364" t="s">
        <v>10</v>
      </c>
      <c r="I201" s="31" t="s">
        <v>10</v>
      </c>
    </row>
    <row r="202" spans="2:9" ht="34.200000000000003">
      <c r="B202" s="365" t="s">
        <v>224</v>
      </c>
      <c r="C202" s="308"/>
      <c r="D202" s="309"/>
      <c r="E202" s="366" t="s">
        <v>250</v>
      </c>
      <c r="F202" s="266" t="s">
        <v>11</v>
      </c>
      <c r="G202" s="367">
        <v>100</v>
      </c>
      <c r="H202" s="371">
        <f>ROUND(K202*$L$2,2)</f>
        <v>0</v>
      </c>
      <c r="I202" s="372">
        <f>ROUND($G202*H202,2)</f>
        <v>0</v>
      </c>
    </row>
    <row r="203" spans="2:9" ht="12">
      <c r="B203" s="13"/>
      <c r="C203" s="308"/>
      <c r="D203" s="309"/>
      <c r="E203" s="17" t="s">
        <v>243</v>
      </c>
      <c r="F203" s="16" t="s">
        <v>21</v>
      </c>
      <c r="G203" s="235"/>
      <c r="H203" s="303" t="s">
        <v>10</v>
      </c>
      <c r="I203" s="285" t="s">
        <v>10</v>
      </c>
    </row>
    <row r="204" spans="2:9" ht="26.4">
      <c r="B204" s="326" t="s">
        <v>45</v>
      </c>
      <c r="C204" s="443" t="s">
        <v>91</v>
      </c>
      <c r="D204" s="444"/>
      <c r="E204" s="445"/>
      <c r="F204" s="445"/>
      <c r="G204" s="445"/>
      <c r="H204" s="445"/>
      <c r="I204" s="446"/>
    </row>
    <row r="205" spans="2:9" ht="12">
      <c r="B205" s="359" t="s">
        <v>122</v>
      </c>
      <c r="C205" s="360" t="s">
        <v>241</v>
      </c>
      <c r="D205" s="361"/>
      <c r="E205" s="362" t="s">
        <v>242</v>
      </c>
      <c r="F205" s="363" t="s">
        <v>10</v>
      </c>
      <c r="G205" s="290" t="s">
        <v>10</v>
      </c>
      <c r="H205" s="364" t="s">
        <v>10</v>
      </c>
      <c r="I205" s="31" t="s">
        <v>10</v>
      </c>
    </row>
    <row r="206" spans="2:9" ht="34.200000000000003">
      <c r="B206" s="365" t="s">
        <v>224</v>
      </c>
      <c r="C206" s="308"/>
      <c r="D206" s="309"/>
      <c r="E206" s="366" t="s">
        <v>250</v>
      </c>
      <c r="F206" s="266" t="s">
        <v>11</v>
      </c>
      <c r="G206" s="367">
        <v>100</v>
      </c>
      <c r="H206" s="371">
        <f>ROUND(K206*$L$2,2)</f>
        <v>0</v>
      </c>
      <c r="I206" s="372">
        <f>ROUND($G206*H206,2)</f>
        <v>0</v>
      </c>
    </row>
    <row r="207" spans="2:9" ht="12">
      <c r="B207" s="13"/>
      <c r="C207" s="308"/>
      <c r="D207" s="309"/>
      <c r="E207" s="17" t="s">
        <v>243</v>
      </c>
      <c r="F207" s="16" t="s">
        <v>21</v>
      </c>
      <c r="G207" s="373"/>
      <c r="H207" s="303" t="s">
        <v>10</v>
      </c>
      <c r="I207" s="285" t="s">
        <v>10</v>
      </c>
    </row>
    <row r="208" spans="2:9" ht="26.4">
      <c r="B208" s="326" t="s">
        <v>45</v>
      </c>
      <c r="C208" s="443" t="s">
        <v>92</v>
      </c>
      <c r="D208" s="444"/>
      <c r="E208" s="445"/>
      <c r="F208" s="445"/>
      <c r="G208" s="445"/>
      <c r="H208" s="445"/>
      <c r="I208" s="446"/>
    </row>
    <row r="209" spans="2:9" ht="12">
      <c r="B209" s="359" t="s">
        <v>122</v>
      </c>
      <c r="C209" s="360" t="s">
        <v>241</v>
      </c>
      <c r="D209" s="361"/>
      <c r="E209" s="362" t="s">
        <v>242</v>
      </c>
      <c r="F209" s="363" t="s">
        <v>10</v>
      </c>
      <c r="G209" s="290" t="s">
        <v>10</v>
      </c>
      <c r="H209" s="364" t="s">
        <v>10</v>
      </c>
      <c r="I209" s="31" t="s">
        <v>10</v>
      </c>
    </row>
    <row r="210" spans="2:9" ht="34.200000000000003">
      <c r="B210" s="365" t="s">
        <v>224</v>
      </c>
      <c r="C210" s="308"/>
      <c r="D210" s="309"/>
      <c r="E210" s="366" t="s">
        <v>250</v>
      </c>
      <c r="F210" s="266" t="s">
        <v>11</v>
      </c>
      <c r="G210" s="367">
        <v>100</v>
      </c>
      <c r="H210" s="371">
        <f>ROUND(K210*$L$2,2)</f>
        <v>0</v>
      </c>
      <c r="I210" s="372">
        <f>ROUND($G210*H210,2)</f>
        <v>0</v>
      </c>
    </row>
    <row r="211" spans="2:9" ht="12">
      <c r="B211" s="13"/>
      <c r="C211" s="308"/>
      <c r="D211" s="309"/>
      <c r="E211" s="17" t="s">
        <v>243</v>
      </c>
      <c r="F211" s="16" t="s">
        <v>21</v>
      </c>
      <c r="G211" s="373"/>
      <c r="H211" s="303" t="s">
        <v>10</v>
      </c>
      <c r="I211" s="285" t="s">
        <v>10</v>
      </c>
    </row>
    <row r="212" spans="2:9" ht="26.4">
      <c r="B212" s="326" t="s">
        <v>45</v>
      </c>
      <c r="C212" s="443" t="s">
        <v>245</v>
      </c>
      <c r="D212" s="444"/>
      <c r="E212" s="445"/>
      <c r="F212" s="445"/>
      <c r="G212" s="445"/>
      <c r="H212" s="445"/>
      <c r="I212" s="446"/>
    </row>
    <row r="213" spans="2:9" ht="13.2">
      <c r="B213" s="359" t="s">
        <v>122</v>
      </c>
      <c r="C213" s="360" t="s">
        <v>241</v>
      </c>
      <c r="D213" s="361"/>
      <c r="E213" s="362" t="s">
        <v>242</v>
      </c>
      <c r="F213" s="363" t="s">
        <v>10</v>
      </c>
      <c r="G213" s="290" t="s">
        <v>10</v>
      </c>
      <c r="H213" s="374" t="s">
        <v>10</v>
      </c>
      <c r="I213" s="268" t="s">
        <v>10</v>
      </c>
    </row>
    <row r="214" spans="2:9" ht="34.200000000000003">
      <c r="B214" s="365" t="s">
        <v>224</v>
      </c>
      <c r="C214" s="308"/>
      <c r="D214" s="309"/>
      <c r="E214" s="366" t="s">
        <v>250</v>
      </c>
      <c r="F214" s="266" t="s">
        <v>11</v>
      </c>
      <c r="G214" s="367">
        <v>100</v>
      </c>
      <c r="H214" s="371">
        <f>ROUND(K214*$L$2,2)</f>
        <v>0</v>
      </c>
      <c r="I214" s="372">
        <f>ROUND($G214*H214,2)</f>
        <v>0</v>
      </c>
    </row>
    <row r="215" spans="2:9" ht="13.2">
      <c r="B215" s="13"/>
      <c r="C215" s="308"/>
      <c r="D215" s="309"/>
      <c r="E215" s="17" t="s">
        <v>243</v>
      </c>
      <c r="F215" s="16" t="s">
        <v>21</v>
      </c>
      <c r="G215" s="373"/>
      <c r="H215" s="279" t="s">
        <v>10</v>
      </c>
      <c r="I215" s="280" t="s">
        <v>10</v>
      </c>
    </row>
    <row r="216" spans="2:9" ht="26.4">
      <c r="B216" s="326" t="s">
        <v>45</v>
      </c>
      <c r="C216" s="443" t="s">
        <v>93</v>
      </c>
      <c r="D216" s="444"/>
      <c r="E216" s="445"/>
      <c r="F216" s="445"/>
      <c r="G216" s="445"/>
      <c r="H216" s="445"/>
      <c r="I216" s="446"/>
    </row>
    <row r="217" spans="2:9" ht="12">
      <c r="B217" s="359" t="s">
        <v>122</v>
      </c>
      <c r="C217" s="360" t="s">
        <v>241</v>
      </c>
      <c r="D217" s="361"/>
      <c r="E217" s="362" t="s">
        <v>242</v>
      </c>
      <c r="F217" s="363" t="s">
        <v>10</v>
      </c>
      <c r="G217" s="283" t="s">
        <v>10</v>
      </c>
      <c r="H217" s="364" t="s">
        <v>10</v>
      </c>
      <c r="I217" s="31" t="s">
        <v>10</v>
      </c>
    </row>
    <row r="218" spans="2:9" ht="34.200000000000003">
      <c r="B218" s="365" t="s">
        <v>224</v>
      </c>
      <c r="C218" s="308"/>
      <c r="D218" s="309"/>
      <c r="E218" s="366" t="s">
        <v>250</v>
      </c>
      <c r="F218" s="266" t="s">
        <v>11</v>
      </c>
      <c r="G218" s="367">
        <v>100</v>
      </c>
      <c r="H218" s="371">
        <f>ROUND(K218*$L$2,2)</f>
        <v>0</v>
      </c>
      <c r="I218" s="372">
        <f>ROUND($G218*H218,2)</f>
        <v>0</v>
      </c>
    </row>
    <row r="219" spans="2:9" ht="12">
      <c r="B219" s="13"/>
      <c r="C219" s="308"/>
      <c r="D219" s="309"/>
      <c r="E219" s="17" t="s">
        <v>243</v>
      </c>
      <c r="F219" s="16" t="s">
        <v>21</v>
      </c>
      <c r="G219" s="235"/>
      <c r="H219" s="303" t="s">
        <v>10</v>
      </c>
      <c r="I219" s="285" t="s">
        <v>10</v>
      </c>
    </row>
    <row r="220" spans="2:9" ht="26.4">
      <c r="B220" s="326" t="s">
        <v>45</v>
      </c>
      <c r="C220" s="443" t="s">
        <v>96</v>
      </c>
      <c r="D220" s="444"/>
      <c r="E220" s="445"/>
      <c r="F220" s="445"/>
      <c r="G220" s="445"/>
      <c r="H220" s="445"/>
      <c r="I220" s="446"/>
    </row>
    <row r="221" spans="2:9" ht="12">
      <c r="B221" s="359" t="s">
        <v>122</v>
      </c>
      <c r="C221" s="360" t="s">
        <v>241</v>
      </c>
      <c r="D221" s="361"/>
      <c r="E221" s="362" t="s">
        <v>242</v>
      </c>
      <c r="F221" s="363" t="s">
        <v>10</v>
      </c>
      <c r="G221" s="283" t="s">
        <v>10</v>
      </c>
      <c r="H221" s="307" t="s">
        <v>10</v>
      </c>
      <c r="I221" s="31" t="s">
        <v>10</v>
      </c>
    </row>
    <row r="222" spans="2:9" ht="34.200000000000003">
      <c r="B222" s="365" t="s">
        <v>224</v>
      </c>
      <c r="C222" s="308"/>
      <c r="D222" s="309"/>
      <c r="E222" s="366" t="s">
        <v>250</v>
      </c>
      <c r="F222" s="266" t="s">
        <v>11</v>
      </c>
      <c r="G222" s="367">
        <v>100</v>
      </c>
      <c r="H222" s="371">
        <f>ROUND(K222*$L$2,2)</f>
        <v>0</v>
      </c>
      <c r="I222" s="372">
        <f>ROUND($G222*H222,2)</f>
        <v>0</v>
      </c>
    </row>
    <row r="223" spans="2:9" ht="12">
      <c r="B223" s="13"/>
      <c r="C223" s="308"/>
      <c r="D223" s="309"/>
      <c r="E223" s="17" t="s">
        <v>243</v>
      </c>
      <c r="F223" s="16" t="s">
        <v>21</v>
      </c>
      <c r="G223" s="235"/>
      <c r="H223" s="303" t="s">
        <v>10</v>
      </c>
      <c r="I223" s="285" t="s">
        <v>10</v>
      </c>
    </row>
    <row r="224" spans="2:9" ht="26.4">
      <c r="B224" s="326" t="s">
        <v>45</v>
      </c>
      <c r="C224" s="443" t="s">
        <v>97</v>
      </c>
      <c r="D224" s="444"/>
      <c r="E224" s="445"/>
      <c r="F224" s="445"/>
      <c r="G224" s="445"/>
      <c r="H224" s="445"/>
      <c r="I224" s="446"/>
    </row>
    <row r="225" spans="2:9" ht="13.2">
      <c r="B225" s="359" t="s">
        <v>122</v>
      </c>
      <c r="C225" s="360" t="s">
        <v>241</v>
      </c>
      <c r="D225" s="361"/>
      <c r="E225" s="362" t="s">
        <v>242</v>
      </c>
      <c r="F225" s="363" t="s">
        <v>10</v>
      </c>
      <c r="G225" s="283" t="s">
        <v>10</v>
      </c>
      <c r="H225" s="374" t="s">
        <v>10</v>
      </c>
      <c r="I225" s="268" t="s">
        <v>10</v>
      </c>
    </row>
    <row r="226" spans="2:9" ht="34.200000000000003">
      <c r="B226" s="365" t="s">
        <v>224</v>
      </c>
      <c r="C226" s="308"/>
      <c r="D226" s="309"/>
      <c r="E226" s="366" t="s">
        <v>250</v>
      </c>
      <c r="F226" s="266" t="s">
        <v>11</v>
      </c>
      <c r="G226" s="367">
        <v>100</v>
      </c>
      <c r="H226" s="371">
        <f>ROUND(K226*$L$2,2)</f>
        <v>0</v>
      </c>
      <c r="I226" s="372">
        <f>ROUND($G226*H226,2)</f>
        <v>0</v>
      </c>
    </row>
    <row r="227" spans="2:9" ht="13.2">
      <c r="B227" s="13"/>
      <c r="C227" s="308"/>
      <c r="D227" s="309"/>
      <c r="E227" s="17" t="s">
        <v>243</v>
      </c>
      <c r="F227" s="16" t="s">
        <v>21</v>
      </c>
      <c r="G227" s="235"/>
      <c r="H227" s="279" t="s">
        <v>10</v>
      </c>
      <c r="I227" s="280" t="s">
        <v>10</v>
      </c>
    </row>
    <row r="228" spans="2:9" ht="26.4">
      <c r="B228" s="326" t="s">
        <v>45</v>
      </c>
      <c r="C228" s="443" t="s">
        <v>98</v>
      </c>
      <c r="D228" s="444"/>
      <c r="E228" s="445"/>
      <c r="F228" s="445"/>
      <c r="G228" s="445"/>
      <c r="H228" s="445"/>
      <c r="I228" s="446"/>
    </row>
    <row r="229" spans="2:9" ht="13.2">
      <c r="B229" s="359" t="s">
        <v>122</v>
      </c>
      <c r="C229" s="360" t="s">
        <v>241</v>
      </c>
      <c r="D229" s="361"/>
      <c r="E229" s="362" t="s">
        <v>242</v>
      </c>
      <c r="F229" s="363" t="s">
        <v>10</v>
      </c>
      <c r="G229" s="283" t="s">
        <v>10</v>
      </c>
      <c r="H229" s="374" t="s">
        <v>10</v>
      </c>
      <c r="I229" s="268" t="s">
        <v>10</v>
      </c>
    </row>
    <row r="230" spans="2:9" ht="34.200000000000003">
      <c r="B230" s="365" t="s">
        <v>224</v>
      </c>
      <c r="C230" s="308"/>
      <c r="D230" s="309"/>
      <c r="E230" s="366" t="s">
        <v>250</v>
      </c>
      <c r="F230" s="266" t="s">
        <v>11</v>
      </c>
      <c r="G230" s="367">
        <v>100</v>
      </c>
      <c r="H230" s="371">
        <f>ROUND(K230*$L$2,2)</f>
        <v>0</v>
      </c>
      <c r="I230" s="372">
        <f>ROUND($G230*H230,2)</f>
        <v>0</v>
      </c>
    </row>
    <row r="231" spans="2:9" ht="13.2">
      <c r="B231" s="13"/>
      <c r="C231" s="308"/>
      <c r="D231" s="309"/>
      <c r="E231" s="17" t="s">
        <v>243</v>
      </c>
      <c r="F231" s="16" t="s">
        <v>21</v>
      </c>
      <c r="G231" s="235"/>
      <c r="H231" s="279" t="s">
        <v>10</v>
      </c>
      <c r="I231" s="280" t="s">
        <v>10</v>
      </c>
    </row>
    <row r="232" spans="2:9" ht="26.4">
      <c r="B232" s="326" t="s">
        <v>45</v>
      </c>
      <c r="C232" s="443" t="s">
        <v>246</v>
      </c>
      <c r="D232" s="444"/>
      <c r="E232" s="445"/>
      <c r="F232" s="445"/>
      <c r="G232" s="445"/>
      <c r="H232" s="445"/>
      <c r="I232" s="446"/>
    </row>
    <row r="233" spans="2:9" ht="13.2">
      <c r="B233" s="359" t="s">
        <v>122</v>
      </c>
      <c r="C233" s="360" t="s">
        <v>241</v>
      </c>
      <c r="D233" s="361"/>
      <c r="E233" s="362" t="s">
        <v>242</v>
      </c>
      <c r="F233" s="363" t="s">
        <v>10</v>
      </c>
      <c r="G233" s="283" t="s">
        <v>10</v>
      </c>
      <c r="H233" s="374" t="s">
        <v>10</v>
      </c>
      <c r="I233" s="268" t="s">
        <v>10</v>
      </c>
    </row>
    <row r="234" spans="2:9" ht="34.200000000000003">
      <c r="B234" s="365" t="s">
        <v>224</v>
      </c>
      <c r="C234" s="308"/>
      <c r="D234" s="309"/>
      <c r="E234" s="366" t="s">
        <v>250</v>
      </c>
      <c r="F234" s="266" t="s">
        <v>11</v>
      </c>
      <c r="G234" s="367">
        <v>100</v>
      </c>
      <c r="H234" s="371">
        <f>ROUND(K234*$L$2,2)</f>
        <v>0</v>
      </c>
      <c r="I234" s="372">
        <f>ROUND($G234*H234,2)</f>
        <v>0</v>
      </c>
    </row>
    <row r="235" spans="2:9" ht="13.2">
      <c r="B235" s="13"/>
      <c r="C235" s="308"/>
      <c r="D235" s="309"/>
      <c r="E235" s="17" t="s">
        <v>243</v>
      </c>
      <c r="F235" s="16" t="s">
        <v>21</v>
      </c>
      <c r="G235" s="235"/>
      <c r="H235" s="279" t="s">
        <v>10</v>
      </c>
      <c r="I235" s="280" t="s">
        <v>10</v>
      </c>
    </row>
    <row r="236" spans="2:9" ht="26.4">
      <c r="B236" s="326" t="s">
        <v>45</v>
      </c>
      <c r="C236" s="443" t="s">
        <v>247</v>
      </c>
      <c r="D236" s="444"/>
      <c r="E236" s="445"/>
      <c r="F236" s="445"/>
      <c r="G236" s="445"/>
      <c r="H236" s="445"/>
      <c r="I236" s="446"/>
    </row>
    <row r="237" spans="2:9" ht="13.2">
      <c r="B237" s="359" t="s">
        <v>122</v>
      </c>
      <c r="C237" s="360" t="s">
        <v>241</v>
      </c>
      <c r="D237" s="361"/>
      <c r="E237" s="362" t="s">
        <v>242</v>
      </c>
      <c r="F237" s="363" t="s">
        <v>10</v>
      </c>
      <c r="G237" s="283" t="s">
        <v>10</v>
      </c>
      <c r="H237" s="375" t="s">
        <v>10</v>
      </c>
      <c r="I237" s="376" t="s">
        <v>10</v>
      </c>
    </row>
    <row r="238" spans="2:9" ht="34.200000000000003">
      <c r="B238" s="365" t="s">
        <v>224</v>
      </c>
      <c r="C238" s="308"/>
      <c r="D238" s="309"/>
      <c r="E238" s="366" t="s">
        <v>250</v>
      </c>
      <c r="F238" s="266" t="s">
        <v>11</v>
      </c>
      <c r="G238" s="367">
        <v>100</v>
      </c>
      <c r="H238" s="371">
        <f>ROUND(K238*$L$2,2)</f>
        <v>0</v>
      </c>
      <c r="I238" s="372">
        <f>ROUND($G238*H238,2)</f>
        <v>0</v>
      </c>
    </row>
    <row r="239" spans="2:9" ht="13.2">
      <c r="B239" s="13"/>
      <c r="C239" s="308"/>
      <c r="D239" s="309"/>
      <c r="E239" s="17" t="s">
        <v>243</v>
      </c>
      <c r="F239" s="16" t="s">
        <v>21</v>
      </c>
      <c r="G239" s="235"/>
      <c r="H239" s="377" t="s">
        <v>10</v>
      </c>
      <c r="I239" s="378" t="s">
        <v>10</v>
      </c>
    </row>
    <row r="240" spans="2:9" ht="26.4">
      <c r="B240" s="326" t="s">
        <v>45</v>
      </c>
      <c r="C240" s="443" t="s">
        <v>248</v>
      </c>
      <c r="D240" s="444"/>
      <c r="E240" s="445"/>
      <c r="F240" s="445"/>
      <c r="G240" s="445"/>
      <c r="H240" s="445"/>
      <c r="I240" s="446"/>
    </row>
    <row r="241" spans="2:9" ht="12">
      <c r="B241" s="359" t="s">
        <v>122</v>
      </c>
      <c r="C241" s="360" t="s">
        <v>241</v>
      </c>
      <c r="D241" s="361"/>
      <c r="E241" s="379" t="s">
        <v>242</v>
      </c>
      <c r="F241" s="380" t="s">
        <v>10</v>
      </c>
      <c r="G241" s="345" t="s">
        <v>10</v>
      </c>
      <c r="H241" s="381" t="s">
        <v>10</v>
      </c>
      <c r="I241" s="382" t="s">
        <v>10</v>
      </c>
    </row>
    <row r="242" spans="2:9" ht="34.200000000000003">
      <c r="B242" s="365" t="s">
        <v>224</v>
      </c>
      <c r="C242" s="308"/>
      <c r="D242" s="309"/>
      <c r="E242" s="366" t="s">
        <v>250</v>
      </c>
      <c r="F242" s="266" t="s">
        <v>11</v>
      </c>
      <c r="G242" s="367">
        <v>100</v>
      </c>
      <c r="H242" s="371">
        <f>ROUND(K242*$L$2,2)</f>
        <v>0</v>
      </c>
      <c r="I242" s="372">
        <f>ROUND($G242*H242,2)</f>
        <v>0</v>
      </c>
    </row>
    <row r="243" spans="2:9" ht="12">
      <c r="B243" s="13"/>
      <c r="C243" s="308"/>
      <c r="D243" s="309"/>
      <c r="E243" s="383" t="s">
        <v>243</v>
      </c>
      <c r="F243" s="384" t="s">
        <v>21</v>
      </c>
      <c r="G243" s="235"/>
      <c r="H243" s="385" t="s">
        <v>10</v>
      </c>
      <c r="I243" s="386" t="s">
        <v>10</v>
      </c>
    </row>
    <row r="244" spans="2:9" ht="26.4">
      <c r="B244" s="326" t="s">
        <v>45</v>
      </c>
      <c r="C244" s="443" t="s">
        <v>249</v>
      </c>
      <c r="D244" s="444"/>
      <c r="E244" s="445"/>
      <c r="F244" s="445"/>
      <c r="G244" s="445"/>
      <c r="H244" s="445"/>
      <c r="I244" s="446"/>
    </row>
    <row r="245" spans="2:9" ht="13.2">
      <c r="B245" s="359" t="s">
        <v>122</v>
      </c>
      <c r="C245" s="360" t="s">
        <v>241</v>
      </c>
      <c r="D245" s="361"/>
      <c r="E245" s="362" t="s">
        <v>242</v>
      </c>
      <c r="F245" s="363" t="s">
        <v>10</v>
      </c>
      <c r="G245" s="266" t="s">
        <v>10</v>
      </c>
      <c r="H245" s="374" t="s">
        <v>10</v>
      </c>
      <c r="I245" s="268" t="s">
        <v>10</v>
      </c>
    </row>
    <row r="246" spans="2:9" ht="34.200000000000003">
      <c r="B246" s="365" t="s">
        <v>224</v>
      </c>
      <c r="C246" s="308"/>
      <c r="D246" s="309"/>
      <c r="E246" s="366" t="s">
        <v>250</v>
      </c>
      <c r="F246" s="266" t="s">
        <v>11</v>
      </c>
      <c r="G246" s="367">
        <v>100</v>
      </c>
      <c r="H246" s="371">
        <f>ROUND(K246*$L$2,2)</f>
        <v>0</v>
      </c>
      <c r="I246" s="372">
        <f>ROUND($G246*H246,2)</f>
        <v>0</v>
      </c>
    </row>
    <row r="247" spans="2:9" ht="13.2">
      <c r="B247" s="13"/>
      <c r="C247" s="308"/>
      <c r="D247" s="309"/>
      <c r="E247" s="17" t="s">
        <v>243</v>
      </c>
      <c r="F247" s="16" t="s">
        <v>21</v>
      </c>
      <c r="G247" s="373"/>
      <c r="H247" s="279" t="s">
        <v>10</v>
      </c>
      <c r="I247" s="280" t="s">
        <v>10</v>
      </c>
    </row>
    <row r="248" spans="2:9" ht="12">
      <c r="B248" s="43"/>
      <c r="C248" s="54"/>
      <c r="D248" s="54"/>
      <c r="E248" s="64"/>
      <c r="F248" s="54"/>
      <c r="G248" s="56"/>
      <c r="H248" s="57"/>
      <c r="I248" s="58"/>
    </row>
    <row r="249" spans="2:9" ht="14.4" thickBot="1">
      <c r="B249" s="332"/>
      <c r="C249" s="447" t="s">
        <v>228</v>
      </c>
      <c r="D249" s="447"/>
      <c r="E249" s="447"/>
      <c r="F249" s="323"/>
      <c r="G249" s="235"/>
      <c r="H249" s="324" t="s">
        <v>10</v>
      </c>
      <c r="I249" s="325">
        <f>SUM(I4:I246)</f>
        <v>0</v>
      </c>
    </row>
    <row r="250" spans="2:9" ht="26.4">
      <c r="B250" s="25" t="s">
        <v>22</v>
      </c>
      <c r="C250" s="506" t="s">
        <v>252</v>
      </c>
      <c r="D250" s="507"/>
      <c r="E250" s="507"/>
      <c r="F250" s="507"/>
      <c r="G250" s="507"/>
      <c r="H250" s="507"/>
      <c r="I250" s="507"/>
    </row>
    <row r="251" spans="2:9" ht="26.4">
      <c r="B251" s="24" t="s">
        <v>45</v>
      </c>
      <c r="C251" s="508" t="s">
        <v>251</v>
      </c>
      <c r="D251" s="509"/>
      <c r="E251" s="509"/>
      <c r="F251" s="509"/>
      <c r="G251" s="509"/>
      <c r="H251" s="509"/>
      <c r="I251" s="509"/>
    </row>
    <row r="252" spans="2:9" ht="24">
      <c r="B252" s="9" t="s">
        <v>0</v>
      </c>
      <c r="C252" s="15" t="s">
        <v>26</v>
      </c>
      <c r="D252" s="15" t="s">
        <v>44</v>
      </c>
      <c r="E252" s="29" t="s">
        <v>23</v>
      </c>
      <c r="F252" s="30" t="s">
        <v>24</v>
      </c>
      <c r="G252" s="10" t="s">
        <v>1</v>
      </c>
      <c r="H252" s="11" t="s">
        <v>18</v>
      </c>
      <c r="I252" s="12" t="s">
        <v>19</v>
      </c>
    </row>
    <row r="253" spans="2:9" ht="12">
      <c r="B253" s="513" t="s">
        <v>256</v>
      </c>
      <c r="C253" s="511" t="s">
        <v>254</v>
      </c>
      <c r="D253" s="264"/>
      <c r="E253" s="265" t="s">
        <v>69</v>
      </c>
      <c r="F253" s="266" t="s">
        <v>10</v>
      </c>
      <c r="G253" s="266"/>
      <c r="H253" s="283"/>
      <c r="I253" s="31"/>
    </row>
    <row r="254" spans="2:9" ht="34.200000000000003">
      <c r="B254" s="522" t="s">
        <v>255</v>
      </c>
      <c r="C254" s="520"/>
      <c r="D254" s="520"/>
      <c r="E254" s="510" t="s">
        <v>253</v>
      </c>
      <c r="F254" s="266" t="s">
        <v>11</v>
      </c>
      <c r="G254" s="512">
        <v>546.4</v>
      </c>
      <c r="H254" s="371">
        <f>ROUND(K254*$L$2,2)</f>
        <v>0</v>
      </c>
      <c r="I254" s="352">
        <f>ROUND($G254*H254,2)</f>
        <v>0</v>
      </c>
    </row>
    <row r="255" spans="2:9">
      <c r="B255" s="514"/>
      <c r="C255" s="520"/>
      <c r="D255" s="520"/>
      <c r="E255" s="521" t="s">
        <v>257</v>
      </c>
      <c r="F255" s="511" t="s">
        <v>258</v>
      </c>
      <c r="G255" s="512">
        <v>800</v>
      </c>
      <c r="H255" s="371">
        <f>ROUND(K255*$L$2,2)</f>
        <v>0</v>
      </c>
      <c r="I255" s="352">
        <f>ROUND($G255*H255,2)</f>
        <v>0</v>
      </c>
    </row>
    <row r="256" spans="2:9" ht="12">
      <c r="B256" s="13"/>
      <c r="C256" s="32"/>
      <c r="D256" s="38"/>
      <c r="E256" s="358" t="s">
        <v>58</v>
      </c>
      <c r="F256" s="16" t="s">
        <v>21</v>
      </c>
      <c r="G256" s="34"/>
      <c r="H256" s="35"/>
      <c r="I256" s="31" t="s">
        <v>10</v>
      </c>
    </row>
    <row r="257" spans="2:9" ht="13.8">
      <c r="B257" s="332"/>
      <c r="C257" s="515" t="s">
        <v>228</v>
      </c>
      <c r="D257" s="515"/>
      <c r="E257" s="515"/>
      <c r="F257" s="516"/>
      <c r="G257" s="517"/>
      <c r="H257" s="518" t="s">
        <v>10</v>
      </c>
      <c r="I257" s="519">
        <f>SUM(I254)</f>
        <v>0</v>
      </c>
    </row>
    <row r="258" spans="2:9" ht="12">
      <c r="B258" s="67"/>
      <c r="C258" s="135"/>
      <c r="D258" s="135"/>
      <c r="E258" s="136"/>
      <c r="F258" s="70"/>
      <c r="G258" s="171"/>
      <c r="H258" s="158"/>
      <c r="I258" s="159"/>
    </row>
    <row r="259" spans="2:9" ht="13.2">
      <c r="B259" s="43"/>
      <c r="C259" s="44"/>
      <c r="D259" s="44"/>
      <c r="E259" s="45"/>
      <c r="F259" s="45"/>
      <c r="G259" s="172"/>
      <c r="H259" s="153"/>
      <c r="I259" s="48"/>
    </row>
    <row r="260" spans="2:9" ht="13.2">
      <c r="B260" s="43"/>
      <c r="C260" s="49"/>
      <c r="D260" s="49"/>
      <c r="E260" s="50"/>
      <c r="F260" s="51"/>
      <c r="G260" s="173"/>
      <c r="H260" s="165"/>
      <c r="I260" s="53"/>
    </row>
    <row r="261" spans="2:9" ht="12">
      <c r="B261" s="43"/>
      <c r="C261" s="54"/>
      <c r="D261" s="54"/>
      <c r="E261" s="55"/>
      <c r="F261" s="54"/>
      <c r="G261" s="56"/>
      <c r="H261" s="57"/>
      <c r="I261" s="58"/>
    </row>
    <row r="262" spans="2:9">
      <c r="B262" s="59"/>
      <c r="C262" s="54"/>
      <c r="D262" s="54"/>
      <c r="E262" s="60"/>
      <c r="F262" s="54"/>
      <c r="G262" s="168"/>
      <c r="H262" s="169"/>
      <c r="I262" s="170"/>
    </row>
    <row r="263" spans="2:9" ht="12">
      <c r="B263" s="43"/>
      <c r="C263" s="54"/>
      <c r="D263" s="54"/>
      <c r="E263" s="64"/>
      <c r="F263" s="54"/>
      <c r="G263" s="56"/>
      <c r="H263" s="57"/>
      <c r="I263" s="58"/>
    </row>
    <row r="264" spans="2:9">
      <c r="B264" s="59"/>
      <c r="C264" s="65"/>
      <c r="D264" s="65"/>
      <c r="E264" s="66"/>
      <c r="F264" s="54"/>
      <c r="G264" s="168"/>
      <c r="H264" s="169"/>
      <c r="I264" s="170"/>
    </row>
    <row r="265" spans="2:9">
      <c r="B265" s="59"/>
      <c r="C265" s="55"/>
      <c r="D265" s="55"/>
      <c r="E265" s="66"/>
      <c r="F265" s="54"/>
      <c r="G265" s="168"/>
      <c r="H265" s="169"/>
      <c r="I265" s="170"/>
    </row>
    <row r="266" spans="2:9">
      <c r="B266" s="59"/>
      <c r="C266" s="55"/>
      <c r="D266" s="55"/>
      <c r="E266" s="66"/>
      <c r="F266" s="54"/>
      <c r="G266" s="168"/>
      <c r="H266" s="169"/>
      <c r="I266" s="170"/>
    </row>
    <row r="267" spans="2:9">
      <c r="B267" s="59"/>
      <c r="C267" s="55"/>
      <c r="D267" s="55"/>
      <c r="E267" s="66"/>
      <c r="F267" s="54"/>
      <c r="G267" s="168"/>
      <c r="H267" s="169"/>
      <c r="I267" s="170"/>
    </row>
    <row r="268" spans="2:9">
      <c r="B268" s="59"/>
      <c r="C268" s="54"/>
      <c r="D268" s="54"/>
      <c r="E268" s="66"/>
      <c r="F268" s="54"/>
      <c r="G268" s="168"/>
      <c r="H268" s="169"/>
      <c r="I268" s="170"/>
    </row>
    <row r="269" spans="2:9" ht="13.8">
      <c r="B269" s="43"/>
      <c r="C269" s="465"/>
      <c r="D269" s="465"/>
      <c r="E269" s="465"/>
      <c r="F269" s="74"/>
      <c r="G269" s="142"/>
      <c r="H269" s="36"/>
      <c r="I269" s="154"/>
    </row>
    <row r="270" spans="2:9" ht="13.8">
      <c r="B270" s="144"/>
      <c r="C270" s="466"/>
      <c r="D270" s="466"/>
      <c r="E270" s="467"/>
      <c r="F270" s="467"/>
      <c r="G270" s="467"/>
      <c r="H270" s="467"/>
      <c r="I270" s="467"/>
    </row>
    <row r="271" spans="2:9" ht="13.8">
      <c r="B271" s="161"/>
      <c r="C271" s="468"/>
      <c r="D271" s="468"/>
      <c r="E271" s="469"/>
      <c r="F271" s="469"/>
      <c r="G271" s="469"/>
      <c r="H271" s="469"/>
      <c r="I271" s="469"/>
    </row>
    <row r="272" spans="2:9" ht="12">
      <c r="B272" s="145"/>
      <c r="C272" s="146"/>
      <c r="D272" s="162"/>
      <c r="E272" s="155"/>
      <c r="F272" s="155"/>
      <c r="G272" s="147"/>
      <c r="H272" s="148"/>
      <c r="I272" s="149"/>
    </row>
    <row r="273" spans="2:9" ht="13.2">
      <c r="B273" s="43"/>
      <c r="C273" s="44"/>
      <c r="D273" s="44"/>
      <c r="E273" s="45"/>
      <c r="F273" s="45"/>
      <c r="G273" s="166"/>
      <c r="H273" s="47"/>
      <c r="I273" s="48"/>
    </row>
    <row r="274" spans="2:9" ht="13.2">
      <c r="B274" s="43"/>
      <c r="C274" s="49"/>
      <c r="D274" s="49"/>
      <c r="E274" s="51"/>
      <c r="F274" s="51"/>
      <c r="G274" s="167"/>
      <c r="H274" s="52"/>
      <c r="I274" s="53"/>
    </row>
    <row r="275" spans="2:9" ht="12">
      <c r="B275" s="43"/>
      <c r="C275" s="124"/>
      <c r="D275" s="124"/>
      <c r="E275" s="125"/>
      <c r="F275" s="126"/>
      <c r="G275" s="127"/>
      <c r="H275" s="152"/>
      <c r="I275" s="58"/>
    </row>
    <row r="276" spans="2:9" ht="13.2">
      <c r="B276" s="59"/>
      <c r="C276" s="129"/>
      <c r="D276" s="129"/>
      <c r="E276" s="130"/>
      <c r="F276" s="129"/>
      <c r="G276" s="168"/>
      <c r="H276" s="174"/>
      <c r="I276" s="132"/>
    </row>
    <row r="277" spans="2:9" ht="13.2">
      <c r="B277" s="67"/>
      <c r="C277" s="135"/>
      <c r="D277" s="135"/>
      <c r="E277" s="136"/>
      <c r="F277" s="70"/>
      <c r="G277" s="171"/>
      <c r="H277" s="175"/>
      <c r="I277" s="176"/>
    </row>
    <row r="278" spans="2:9" ht="13.2">
      <c r="B278" s="43"/>
      <c r="C278" s="44"/>
      <c r="D278" s="44"/>
      <c r="E278" s="45"/>
      <c r="F278" s="45"/>
      <c r="G278" s="166"/>
      <c r="H278" s="153"/>
      <c r="I278" s="177"/>
    </row>
    <row r="279" spans="2:9" ht="13.2">
      <c r="B279" s="43"/>
      <c r="C279" s="49"/>
      <c r="D279" s="49"/>
      <c r="E279" s="50"/>
      <c r="F279" s="51"/>
      <c r="G279" s="167"/>
      <c r="H279" s="139"/>
      <c r="I279" s="139"/>
    </row>
    <row r="280" spans="2:9" ht="13.2">
      <c r="B280" s="43"/>
      <c r="C280" s="54"/>
      <c r="D280" s="54"/>
      <c r="E280" s="55"/>
      <c r="F280" s="54"/>
      <c r="G280" s="56"/>
      <c r="H280" s="178"/>
      <c r="I280" s="179"/>
    </row>
    <row r="281" spans="2:9" ht="13.2">
      <c r="B281" s="59"/>
      <c r="C281" s="54"/>
      <c r="D281" s="54"/>
      <c r="E281" s="60"/>
      <c r="F281" s="54"/>
      <c r="G281" s="168"/>
      <c r="H281" s="174"/>
      <c r="I281" s="132"/>
    </row>
    <row r="282" spans="2:9" ht="13.2">
      <c r="B282" s="43"/>
      <c r="C282" s="54"/>
      <c r="D282" s="54"/>
      <c r="E282" s="64"/>
      <c r="F282" s="54"/>
      <c r="G282" s="56"/>
      <c r="H282" s="178"/>
      <c r="I282" s="179"/>
    </row>
    <row r="283" spans="2:9" ht="13.2">
      <c r="B283" s="59"/>
      <c r="C283" s="65"/>
      <c r="D283" s="65"/>
      <c r="E283" s="66"/>
      <c r="F283" s="54"/>
      <c r="G283" s="168"/>
      <c r="H283" s="174"/>
      <c r="I283" s="132"/>
    </row>
    <row r="284" spans="2:9" ht="13.2">
      <c r="B284" s="59"/>
      <c r="C284" s="55"/>
      <c r="D284" s="55"/>
      <c r="E284" s="66"/>
      <c r="F284" s="54"/>
      <c r="G284" s="168"/>
      <c r="H284" s="174"/>
      <c r="I284" s="132"/>
    </row>
    <row r="285" spans="2:9" ht="13.2">
      <c r="B285" s="67"/>
      <c r="C285" s="68"/>
      <c r="D285" s="68"/>
      <c r="E285" s="136"/>
      <c r="F285" s="70"/>
      <c r="G285" s="180"/>
      <c r="H285" s="175"/>
      <c r="I285" s="176"/>
    </row>
    <row r="286" spans="2:9" ht="13.8">
      <c r="B286" s="43"/>
      <c r="C286" s="465"/>
      <c r="D286" s="465"/>
      <c r="E286" s="465"/>
      <c r="F286" s="74"/>
      <c r="G286" s="142"/>
      <c r="H286" s="153"/>
      <c r="I286" s="181"/>
    </row>
    <row r="287" spans="2:9" ht="13.8">
      <c r="B287" s="144"/>
      <c r="C287" s="466"/>
      <c r="D287" s="466"/>
      <c r="E287" s="466"/>
      <c r="F287" s="466"/>
      <c r="G287" s="466"/>
      <c r="H287" s="466"/>
      <c r="I287" s="466"/>
    </row>
    <row r="288" spans="2:9" ht="13.8">
      <c r="B288" s="161"/>
      <c r="C288" s="468"/>
      <c r="D288" s="468"/>
      <c r="E288" s="469"/>
      <c r="F288" s="469"/>
      <c r="G288" s="469"/>
      <c r="H288" s="469"/>
      <c r="I288" s="469"/>
    </row>
    <row r="289" spans="2:9" ht="12">
      <c r="B289" s="145"/>
      <c r="C289" s="146"/>
      <c r="D289" s="162"/>
      <c r="E289" s="155"/>
      <c r="F289" s="155"/>
      <c r="G289" s="147"/>
      <c r="H289" s="148"/>
      <c r="I289" s="149"/>
    </row>
    <row r="290" spans="2:9" ht="13.2">
      <c r="B290" s="43"/>
      <c r="C290" s="44"/>
      <c r="D290" s="44"/>
      <c r="E290" s="45"/>
      <c r="F290" s="45"/>
      <c r="G290" s="166"/>
      <c r="H290" s="47"/>
      <c r="I290" s="48"/>
    </row>
    <row r="291" spans="2:9" ht="13.2">
      <c r="B291" s="43"/>
      <c r="C291" s="49"/>
      <c r="D291" s="49"/>
      <c r="E291" s="51"/>
      <c r="F291" s="51"/>
      <c r="G291" s="167"/>
      <c r="H291" s="52"/>
      <c r="I291" s="53"/>
    </row>
    <row r="292" spans="2:9" ht="12">
      <c r="B292" s="43"/>
      <c r="C292" s="124"/>
      <c r="D292" s="124"/>
      <c r="E292" s="125"/>
      <c r="F292" s="126"/>
      <c r="G292" s="127"/>
      <c r="H292" s="152"/>
      <c r="I292" s="58"/>
    </row>
    <row r="293" spans="2:9" ht="13.2">
      <c r="B293" s="59"/>
      <c r="C293" s="129"/>
      <c r="D293" s="129"/>
      <c r="E293" s="130"/>
      <c r="F293" s="129"/>
      <c r="G293" s="168"/>
      <c r="H293" s="131"/>
      <c r="I293" s="182"/>
    </row>
    <row r="294" spans="2:9" ht="13.2">
      <c r="B294" s="67"/>
      <c r="C294" s="135"/>
      <c r="D294" s="135"/>
      <c r="E294" s="136"/>
      <c r="F294" s="70"/>
      <c r="G294" s="171"/>
      <c r="H294" s="183"/>
      <c r="I294" s="157"/>
    </row>
    <row r="295" spans="2:9" ht="13.2">
      <c r="B295" s="43"/>
      <c r="C295" s="44"/>
      <c r="D295" s="44"/>
      <c r="E295" s="45"/>
      <c r="F295" s="45"/>
      <c r="G295" s="166"/>
      <c r="H295" s="153"/>
      <c r="I295" s="48"/>
    </row>
    <row r="296" spans="2:9" ht="13.2">
      <c r="B296" s="43"/>
      <c r="C296" s="49"/>
      <c r="D296" s="49"/>
      <c r="E296" s="50"/>
      <c r="F296" s="51"/>
      <c r="G296" s="167"/>
      <c r="H296" s="160"/>
      <c r="I296" s="139"/>
    </row>
    <row r="297" spans="2:9" ht="13.2">
      <c r="B297" s="43"/>
      <c r="C297" s="54"/>
      <c r="D297" s="54"/>
      <c r="E297" s="55"/>
      <c r="F297" s="54"/>
      <c r="G297" s="56"/>
      <c r="H297" s="140"/>
      <c r="I297" s="141"/>
    </row>
    <row r="298" spans="2:9" ht="13.2">
      <c r="B298" s="59"/>
      <c r="C298" s="54"/>
      <c r="D298" s="54"/>
      <c r="E298" s="60"/>
      <c r="F298" s="54"/>
      <c r="G298" s="168"/>
      <c r="H298" s="131"/>
      <c r="I298" s="182"/>
    </row>
    <row r="299" spans="2:9" ht="13.2">
      <c r="B299" s="43"/>
      <c r="C299" s="54"/>
      <c r="D299" s="54"/>
      <c r="E299" s="64"/>
      <c r="F299" s="54"/>
      <c r="G299" s="56"/>
      <c r="H299" s="140"/>
      <c r="I299" s="141"/>
    </row>
    <row r="300" spans="2:9" ht="13.2">
      <c r="B300" s="59"/>
      <c r="C300" s="65"/>
      <c r="D300" s="65"/>
      <c r="E300" s="66"/>
      <c r="F300" s="54"/>
      <c r="G300" s="168"/>
      <c r="H300" s="131"/>
      <c r="I300" s="182"/>
    </row>
    <row r="301" spans="2:9" ht="13.2">
      <c r="B301" s="59"/>
      <c r="C301" s="55"/>
      <c r="D301" s="55"/>
      <c r="E301" s="66"/>
      <c r="F301" s="54"/>
      <c r="G301" s="168"/>
      <c r="H301" s="131"/>
      <c r="I301" s="182"/>
    </row>
    <row r="302" spans="2:9" ht="13.2">
      <c r="B302" s="59"/>
      <c r="C302" s="54"/>
      <c r="D302" s="54"/>
      <c r="E302" s="66"/>
      <c r="F302" s="54"/>
      <c r="G302" s="184"/>
      <c r="H302" s="185"/>
      <c r="I302" s="186"/>
    </row>
    <row r="303" spans="2:9" ht="13.2">
      <c r="B303" s="59"/>
      <c r="C303" s="55"/>
      <c r="D303" s="55"/>
      <c r="E303" s="66"/>
      <c r="F303" s="54"/>
      <c r="G303" s="168"/>
      <c r="H303" s="131"/>
      <c r="I303" s="182"/>
    </row>
    <row r="304" spans="2:9" ht="13.2">
      <c r="B304" s="43"/>
      <c r="C304" s="54"/>
      <c r="D304" s="54"/>
      <c r="E304" s="64"/>
      <c r="F304" s="54"/>
      <c r="G304" s="56"/>
      <c r="H304" s="140"/>
      <c r="I304" s="141"/>
    </row>
    <row r="305" spans="2:9" ht="13.2">
      <c r="B305" s="59"/>
      <c r="C305" s="54"/>
      <c r="D305" s="54"/>
      <c r="E305" s="66"/>
      <c r="F305" s="54"/>
      <c r="G305" s="168"/>
      <c r="H305" s="131"/>
      <c r="I305" s="182"/>
    </row>
    <row r="306" spans="2:9" ht="13.8">
      <c r="B306" s="43"/>
      <c r="C306" s="465"/>
      <c r="D306" s="465"/>
      <c r="E306" s="465"/>
      <c r="F306" s="74"/>
      <c r="G306" s="142"/>
      <c r="H306" s="36"/>
      <c r="I306" s="143"/>
    </row>
    <row r="307" spans="2:9" ht="13.8">
      <c r="B307" s="144"/>
      <c r="C307" s="466"/>
      <c r="D307" s="466"/>
      <c r="E307" s="467"/>
      <c r="F307" s="467"/>
      <c r="G307" s="467"/>
      <c r="H307" s="467"/>
      <c r="I307" s="467"/>
    </row>
    <row r="308" spans="2:9" ht="13.8">
      <c r="B308" s="161"/>
      <c r="C308" s="468"/>
      <c r="D308" s="468"/>
      <c r="E308" s="469"/>
      <c r="F308" s="469"/>
      <c r="G308" s="469"/>
      <c r="H308" s="469"/>
      <c r="I308" s="469"/>
    </row>
    <row r="309" spans="2:9" ht="12">
      <c r="B309" s="145"/>
      <c r="C309" s="146"/>
      <c r="D309" s="162"/>
      <c r="E309" s="155"/>
      <c r="F309" s="155"/>
      <c r="G309" s="147"/>
      <c r="H309" s="148"/>
      <c r="I309" s="149"/>
    </row>
    <row r="310" spans="2:9" ht="13.2">
      <c r="B310" s="43"/>
      <c r="C310" s="44"/>
      <c r="D310" s="44"/>
      <c r="E310" s="45"/>
      <c r="F310" s="45"/>
      <c r="G310" s="150"/>
      <c r="H310" s="47"/>
      <c r="I310" s="48"/>
    </row>
    <row r="311" spans="2:9" ht="13.2">
      <c r="B311" s="43"/>
      <c r="C311" s="49"/>
      <c r="D311" s="49"/>
      <c r="E311" s="51"/>
      <c r="F311" s="51"/>
      <c r="G311" s="151"/>
      <c r="H311" s="52"/>
      <c r="I311" s="53"/>
    </row>
    <row r="312" spans="2:9" ht="12">
      <c r="B312" s="43"/>
      <c r="C312" s="124"/>
      <c r="D312" s="124"/>
      <c r="E312" s="125"/>
      <c r="F312" s="126"/>
      <c r="G312" s="127"/>
      <c r="H312" s="152"/>
      <c r="I312" s="58"/>
    </row>
    <row r="313" spans="2:9" ht="13.2">
      <c r="B313" s="59"/>
      <c r="C313" s="129"/>
      <c r="D313" s="129"/>
      <c r="E313" s="130"/>
      <c r="F313" s="129"/>
      <c r="G313" s="61"/>
      <c r="H313" s="131"/>
      <c r="I313" s="182"/>
    </row>
    <row r="314" spans="2:9" ht="13.2">
      <c r="B314" s="59"/>
      <c r="C314" s="133"/>
      <c r="D314" s="133"/>
      <c r="E314" s="130"/>
      <c r="F314" s="129"/>
      <c r="G314" s="61"/>
      <c r="H314" s="131"/>
      <c r="I314" s="182"/>
    </row>
    <row r="315" spans="2:9" ht="13.2">
      <c r="B315" s="59"/>
      <c r="C315" s="133"/>
      <c r="D315" s="133"/>
      <c r="E315" s="130"/>
      <c r="F315" s="129"/>
      <c r="G315" s="61"/>
      <c r="H315" s="131"/>
      <c r="I315" s="182"/>
    </row>
    <row r="316" spans="2:9" ht="13.2">
      <c r="B316" s="59"/>
      <c r="C316" s="134"/>
      <c r="D316" s="134"/>
      <c r="E316" s="130"/>
      <c r="F316" s="129"/>
      <c r="G316" s="61"/>
      <c r="H316" s="131"/>
      <c r="I316" s="182"/>
    </row>
    <row r="317" spans="2:9" ht="13.2">
      <c r="B317" s="67"/>
      <c r="C317" s="135"/>
      <c r="D317" s="135"/>
      <c r="E317" s="136"/>
      <c r="F317" s="70"/>
      <c r="G317" s="137"/>
      <c r="H317" s="183"/>
      <c r="I317" s="157"/>
    </row>
    <row r="318" spans="2:9" ht="13.2">
      <c r="B318" s="43"/>
      <c r="C318" s="44"/>
      <c r="D318" s="44"/>
      <c r="E318" s="45"/>
      <c r="F318" s="45"/>
      <c r="G318" s="46"/>
      <c r="H318" s="153"/>
      <c r="I318" s="48"/>
    </row>
    <row r="319" spans="2:9" ht="13.2">
      <c r="B319" s="43"/>
      <c r="C319" s="49"/>
      <c r="D319" s="49"/>
      <c r="E319" s="50"/>
      <c r="F319" s="51"/>
      <c r="G319" s="51"/>
      <c r="H319" s="160"/>
      <c r="I319" s="139"/>
    </row>
    <row r="320" spans="2:9" ht="13.2">
      <c r="B320" s="43"/>
      <c r="C320" s="54"/>
      <c r="D320" s="54"/>
      <c r="E320" s="55"/>
      <c r="F320" s="54"/>
      <c r="G320" s="56"/>
      <c r="H320" s="140"/>
      <c r="I320" s="141"/>
    </row>
    <row r="321" spans="2:9" ht="13.2">
      <c r="B321" s="59"/>
      <c r="C321" s="54"/>
      <c r="D321" s="54"/>
      <c r="E321" s="60"/>
      <c r="F321" s="54"/>
      <c r="G321" s="61"/>
      <c r="H321" s="131"/>
      <c r="I321" s="182"/>
    </row>
    <row r="322" spans="2:9" ht="13.2">
      <c r="B322" s="43"/>
      <c r="C322" s="54"/>
      <c r="D322" s="54"/>
      <c r="E322" s="64"/>
      <c r="F322" s="54"/>
      <c r="G322" s="56"/>
      <c r="H322" s="140"/>
      <c r="I322" s="141"/>
    </row>
    <row r="323" spans="2:9" ht="13.2">
      <c r="B323" s="59"/>
      <c r="C323" s="65"/>
      <c r="D323" s="65"/>
      <c r="E323" s="66"/>
      <c r="F323" s="54"/>
      <c r="G323" s="61"/>
      <c r="H323" s="131"/>
      <c r="I323" s="182"/>
    </row>
    <row r="324" spans="2:9" ht="13.2">
      <c r="B324" s="59"/>
      <c r="C324" s="55"/>
      <c r="D324" s="55"/>
      <c r="E324" s="66"/>
      <c r="F324" s="54"/>
      <c r="G324" s="61"/>
      <c r="H324" s="131"/>
      <c r="I324" s="182"/>
    </row>
    <row r="325" spans="2:9" ht="13.2">
      <c r="B325" s="59"/>
      <c r="C325" s="55"/>
      <c r="D325" s="55"/>
      <c r="E325" s="66"/>
      <c r="F325" s="54"/>
      <c r="G325" s="61"/>
      <c r="H325" s="131"/>
      <c r="I325" s="182"/>
    </row>
    <row r="326" spans="2:9" ht="13.2">
      <c r="B326" s="59"/>
      <c r="C326" s="54"/>
      <c r="D326" s="54"/>
      <c r="E326" s="66"/>
      <c r="F326" s="54"/>
      <c r="G326" s="61"/>
      <c r="H326" s="131"/>
      <c r="I326" s="182"/>
    </row>
    <row r="327" spans="2:9" ht="13.8">
      <c r="B327" s="43"/>
      <c r="C327" s="465"/>
      <c r="D327" s="465"/>
      <c r="E327" s="465"/>
      <c r="F327" s="74"/>
      <c r="G327" s="142"/>
      <c r="H327" s="36"/>
      <c r="I327" s="143"/>
    </row>
    <row r="328" spans="2:9" ht="13.8">
      <c r="B328" s="144"/>
      <c r="C328" s="470"/>
      <c r="D328" s="470"/>
      <c r="E328" s="470"/>
      <c r="F328" s="470"/>
      <c r="G328" s="470"/>
      <c r="H328" s="470"/>
      <c r="I328" s="470"/>
    </row>
    <row r="329" spans="2:9" ht="13.8">
      <c r="B329" s="161"/>
      <c r="C329" s="468"/>
      <c r="D329" s="468"/>
      <c r="E329" s="469"/>
      <c r="F329" s="469"/>
      <c r="G329" s="469"/>
      <c r="H329" s="469"/>
      <c r="I329" s="469"/>
    </row>
    <row r="330" spans="2:9" ht="12">
      <c r="B330" s="145"/>
      <c r="C330" s="146"/>
      <c r="D330" s="162"/>
      <c r="E330" s="155"/>
      <c r="F330" s="155"/>
      <c r="G330" s="147"/>
      <c r="H330" s="148"/>
      <c r="I330" s="149"/>
    </row>
    <row r="331" spans="2:9" ht="13.2">
      <c r="B331" s="43"/>
      <c r="C331" s="44"/>
      <c r="D331" s="44"/>
      <c r="E331" s="45"/>
      <c r="F331" s="45"/>
      <c r="G331" s="166"/>
      <c r="H331" s="47"/>
      <c r="I331" s="48"/>
    </row>
    <row r="332" spans="2:9" ht="13.2">
      <c r="B332" s="43"/>
      <c r="C332" s="49"/>
      <c r="D332" s="49"/>
      <c r="E332" s="51"/>
      <c r="F332" s="51"/>
      <c r="G332" s="167"/>
      <c r="H332" s="52"/>
      <c r="I332" s="53"/>
    </row>
    <row r="333" spans="2:9" ht="12">
      <c r="B333" s="43"/>
      <c r="C333" s="124"/>
      <c r="D333" s="124"/>
      <c r="E333" s="125"/>
      <c r="F333" s="126"/>
      <c r="G333" s="127"/>
      <c r="H333" s="152"/>
      <c r="I333" s="58"/>
    </row>
    <row r="334" spans="2:9" ht="13.2">
      <c r="B334" s="59"/>
      <c r="C334" s="129"/>
      <c r="D334" s="129"/>
      <c r="E334" s="130"/>
      <c r="F334" s="129"/>
      <c r="G334" s="168"/>
      <c r="H334" s="131"/>
      <c r="I334" s="132"/>
    </row>
    <row r="335" spans="2:9" ht="13.2">
      <c r="B335" s="59"/>
      <c r="C335" s="133"/>
      <c r="D335" s="133"/>
      <c r="E335" s="130"/>
      <c r="F335" s="129"/>
      <c r="G335" s="168"/>
      <c r="H335" s="131"/>
      <c r="I335" s="132"/>
    </row>
    <row r="336" spans="2:9" ht="13.2">
      <c r="B336" s="59"/>
      <c r="C336" s="133"/>
      <c r="D336" s="133"/>
      <c r="E336" s="130"/>
      <c r="F336" s="129"/>
      <c r="G336" s="168"/>
      <c r="H336" s="131"/>
      <c r="I336" s="132"/>
    </row>
    <row r="337" spans="2:9" ht="13.2">
      <c r="B337" s="59"/>
      <c r="C337" s="134"/>
      <c r="D337" s="134"/>
      <c r="E337" s="130"/>
      <c r="F337" s="129"/>
      <c r="G337" s="168"/>
      <c r="H337" s="131"/>
      <c r="I337" s="132"/>
    </row>
    <row r="338" spans="2:9" ht="13.2">
      <c r="B338" s="67"/>
      <c r="C338" s="135"/>
      <c r="D338" s="135"/>
      <c r="E338" s="136"/>
      <c r="F338" s="70"/>
      <c r="G338" s="171"/>
      <c r="H338" s="156"/>
      <c r="I338" s="157"/>
    </row>
    <row r="339" spans="2:9" ht="13.2">
      <c r="B339" s="43"/>
      <c r="C339" s="44"/>
      <c r="D339" s="44"/>
      <c r="E339" s="45"/>
      <c r="F339" s="45"/>
      <c r="G339" s="172"/>
      <c r="H339" s="153"/>
      <c r="I339" s="48"/>
    </row>
    <row r="340" spans="2:9" ht="13.2">
      <c r="B340" s="43"/>
      <c r="C340" s="49"/>
      <c r="D340" s="49"/>
      <c r="E340" s="50"/>
      <c r="F340" s="51"/>
      <c r="G340" s="173"/>
      <c r="H340" s="160"/>
      <c r="I340" s="139"/>
    </row>
    <row r="341" spans="2:9" ht="13.2">
      <c r="B341" s="43"/>
      <c r="C341" s="54"/>
      <c r="D341" s="54"/>
      <c r="E341" s="55"/>
      <c r="F341" s="54"/>
      <c r="G341" s="56"/>
      <c r="H341" s="140"/>
      <c r="I341" s="141"/>
    </row>
    <row r="342" spans="2:9" ht="13.2">
      <c r="B342" s="59"/>
      <c r="C342" s="54"/>
      <c r="D342" s="54"/>
      <c r="E342" s="60"/>
      <c r="F342" s="54"/>
      <c r="G342" s="168"/>
      <c r="H342" s="131"/>
      <c r="I342" s="132"/>
    </row>
    <row r="343" spans="2:9" ht="13.2">
      <c r="B343" s="43"/>
      <c r="C343" s="54"/>
      <c r="D343" s="54"/>
      <c r="E343" s="64"/>
      <c r="F343" s="54"/>
      <c r="G343" s="56"/>
      <c r="H343" s="140"/>
      <c r="I343" s="141"/>
    </row>
    <row r="344" spans="2:9" ht="13.2">
      <c r="B344" s="59"/>
      <c r="C344" s="65"/>
      <c r="D344" s="65"/>
      <c r="E344" s="66"/>
      <c r="F344" s="54"/>
      <c r="G344" s="168"/>
      <c r="H344" s="131"/>
      <c r="I344" s="132"/>
    </row>
    <row r="345" spans="2:9" ht="13.2">
      <c r="B345" s="59"/>
      <c r="C345" s="55"/>
      <c r="D345" s="55"/>
      <c r="E345" s="66"/>
      <c r="F345" s="54"/>
      <c r="G345" s="168"/>
      <c r="H345" s="131"/>
      <c r="I345" s="132"/>
    </row>
    <row r="346" spans="2:9" ht="13.2">
      <c r="B346" s="59"/>
      <c r="C346" s="55"/>
      <c r="D346" s="55"/>
      <c r="E346" s="66"/>
      <c r="F346" s="54"/>
      <c r="G346" s="168"/>
      <c r="H346" s="131"/>
      <c r="I346" s="132"/>
    </row>
    <row r="347" spans="2:9" ht="13.2">
      <c r="B347" s="59"/>
      <c r="C347" s="54"/>
      <c r="D347" s="54"/>
      <c r="E347" s="66"/>
      <c r="F347" s="54"/>
      <c r="G347" s="168"/>
      <c r="H347" s="131"/>
      <c r="I347" s="132"/>
    </row>
    <row r="348" spans="2:9" ht="13.8">
      <c r="B348" s="43"/>
      <c r="C348" s="465"/>
      <c r="D348" s="465"/>
      <c r="E348" s="465"/>
      <c r="F348" s="74"/>
      <c r="G348" s="142"/>
      <c r="H348" s="36"/>
      <c r="I348" s="143"/>
    </row>
    <row r="349" spans="2:9" ht="13.8">
      <c r="B349" s="144"/>
      <c r="C349" s="470"/>
      <c r="D349" s="470"/>
      <c r="E349" s="470"/>
      <c r="F349" s="470"/>
      <c r="G349" s="470"/>
      <c r="H349" s="470"/>
      <c r="I349" s="470"/>
    </row>
    <row r="350" spans="2:9" ht="13.8">
      <c r="B350" s="161"/>
      <c r="C350" s="468"/>
      <c r="D350" s="468"/>
      <c r="E350" s="469"/>
      <c r="F350" s="469"/>
      <c r="G350" s="469"/>
      <c r="H350" s="469"/>
      <c r="I350" s="469"/>
    </row>
    <row r="351" spans="2:9" ht="12">
      <c r="B351" s="145"/>
      <c r="C351" s="146"/>
      <c r="D351" s="162"/>
      <c r="E351" s="155"/>
      <c r="F351" s="155"/>
      <c r="G351" s="147"/>
      <c r="H351" s="148"/>
      <c r="I351" s="149"/>
    </row>
    <row r="352" spans="2:9" ht="13.2">
      <c r="B352" s="43"/>
      <c r="C352" s="44"/>
      <c r="D352" s="44"/>
      <c r="E352" s="45"/>
      <c r="F352" s="45"/>
      <c r="G352" s="150"/>
      <c r="H352" s="47"/>
      <c r="I352" s="48"/>
    </row>
    <row r="353" spans="2:9" ht="13.2">
      <c r="B353" s="43"/>
      <c r="C353" s="49"/>
      <c r="D353" s="49"/>
      <c r="E353" s="51"/>
      <c r="F353" s="51"/>
      <c r="G353" s="151"/>
      <c r="H353" s="52"/>
      <c r="I353" s="53"/>
    </row>
    <row r="354" spans="2:9" ht="12">
      <c r="B354" s="43"/>
      <c r="C354" s="124"/>
      <c r="D354" s="124"/>
      <c r="E354" s="125"/>
      <c r="F354" s="126"/>
      <c r="G354" s="127"/>
      <c r="H354" s="152"/>
      <c r="I354" s="58"/>
    </row>
    <row r="355" spans="2:9" ht="13.2">
      <c r="B355" s="59"/>
      <c r="C355" s="129"/>
      <c r="D355" s="129"/>
      <c r="E355" s="130"/>
      <c r="F355" s="129"/>
      <c r="G355" s="61"/>
      <c r="H355" s="187"/>
      <c r="I355" s="188"/>
    </row>
    <row r="356" spans="2:9" ht="13.2">
      <c r="B356" s="59"/>
      <c r="C356" s="133"/>
      <c r="D356" s="133"/>
      <c r="E356" s="130"/>
      <c r="F356" s="129"/>
      <c r="G356" s="61"/>
      <c r="H356" s="187"/>
      <c r="I356" s="188"/>
    </row>
    <row r="357" spans="2:9" ht="13.2">
      <c r="B357" s="67"/>
      <c r="C357" s="135"/>
      <c r="D357" s="135"/>
      <c r="E357" s="136"/>
      <c r="F357" s="70"/>
      <c r="G357" s="137"/>
      <c r="H357" s="189"/>
      <c r="I357" s="190"/>
    </row>
    <row r="358" spans="2:9" ht="13.2">
      <c r="B358" s="43"/>
      <c r="C358" s="44"/>
      <c r="D358" s="44"/>
      <c r="E358" s="45"/>
      <c r="F358" s="45"/>
      <c r="G358" s="150"/>
      <c r="H358" s="191"/>
      <c r="I358" s="192"/>
    </row>
    <row r="359" spans="2:9" ht="13.2">
      <c r="B359" s="43"/>
      <c r="C359" s="49"/>
      <c r="D359" s="49"/>
      <c r="E359" s="50"/>
      <c r="F359" s="51"/>
      <c r="G359" s="151"/>
      <c r="H359" s="193"/>
      <c r="I359" s="193"/>
    </row>
    <row r="360" spans="2:9" ht="13.2">
      <c r="B360" s="43"/>
      <c r="C360" s="54"/>
      <c r="D360" s="54"/>
      <c r="E360" s="55"/>
      <c r="F360" s="54"/>
      <c r="G360" s="56"/>
      <c r="H360" s="194"/>
      <c r="I360" s="195"/>
    </row>
    <row r="361" spans="2:9" ht="13.2">
      <c r="B361" s="59"/>
      <c r="C361" s="54"/>
      <c r="D361" s="54"/>
      <c r="E361" s="60"/>
      <c r="F361" s="54"/>
      <c r="G361" s="61"/>
      <c r="H361" s="187"/>
      <c r="I361" s="188"/>
    </row>
    <row r="362" spans="2:9" ht="13.2">
      <c r="B362" s="43"/>
      <c r="C362" s="54"/>
      <c r="D362" s="54"/>
      <c r="E362" s="64"/>
      <c r="F362" s="54"/>
      <c r="G362" s="56"/>
      <c r="H362" s="194"/>
      <c r="I362" s="195"/>
    </row>
    <row r="363" spans="2:9" ht="13.2">
      <c r="B363" s="59"/>
      <c r="C363" s="65"/>
      <c r="D363" s="65"/>
      <c r="E363" s="66"/>
      <c r="F363" s="54"/>
      <c r="G363" s="61"/>
      <c r="H363" s="187"/>
      <c r="I363" s="188"/>
    </row>
    <row r="364" spans="2:9" ht="13.2">
      <c r="B364" s="59"/>
      <c r="C364" s="55"/>
      <c r="D364" s="55"/>
      <c r="E364" s="66"/>
      <c r="F364" s="54"/>
      <c r="G364" s="61"/>
      <c r="H364" s="187"/>
      <c r="I364" s="188"/>
    </row>
    <row r="365" spans="2:9" ht="13.8">
      <c r="B365" s="43"/>
      <c r="C365" s="465"/>
      <c r="D365" s="465"/>
      <c r="E365" s="465"/>
      <c r="F365" s="74"/>
      <c r="G365" s="142"/>
      <c r="H365" s="36"/>
      <c r="I365" s="143"/>
    </row>
    <row r="366" spans="2:9" ht="13.8">
      <c r="B366" s="144"/>
      <c r="C366" s="470"/>
      <c r="D366" s="470"/>
      <c r="E366" s="470"/>
      <c r="F366" s="470"/>
      <c r="G366" s="470"/>
      <c r="H366" s="470"/>
      <c r="I366" s="470"/>
    </row>
    <row r="367" spans="2:9" ht="13.8">
      <c r="B367" s="161"/>
      <c r="C367" s="468"/>
      <c r="D367" s="468"/>
      <c r="E367" s="469"/>
      <c r="F367" s="469"/>
      <c r="G367" s="469"/>
      <c r="H367" s="469"/>
      <c r="I367" s="469"/>
    </row>
    <row r="368" spans="2:9" ht="12">
      <c r="B368" s="145"/>
      <c r="C368" s="146"/>
      <c r="D368" s="162"/>
      <c r="E368" s="155"/>
      <c r="F368" s="155"/>
      <c r="G368" s="147"/>
      <c r="H368" s="148"/>
      <c r="I368" s="149"/>
    </row>
    <row r="369" spans="2:9" ht="13.2">
      <c r="B369" s="43"/>
      <c r="C369" s="44"/>
      <c r="D369" s="44"/>
      <c r="E369" s="45"/>
      <c r="F369" s="45"/>
      <c r="G369" s="150"/>
      <c r="H369" s="47"/>
      <c r="I369" s="48"/>
    </row>
    <row r="370" spans="2:9" ht="13.2">
      <c r="B370" s="43"/>
      <c r="C370" s="49"/>
      <c r="D370" s="49"/>
      <c r="E370" s="51"/>
      <c r="F370" s="51"/>
      <c r="G370" s="151"/>
      <c r="H370" s="52"/>
      <c r="I370" s="53"/>
    </row>
    <row r="371" spans="2:9" ht="12">
      <c r="B371" s="43"/>
      <c r="C371" s="124"/>
      <c r="D371" s="124"/>
      <c r="E371" s="125"/>
      <c r="F371" s="126"/>
      <c r="G371" s="127"/>
      <c r="H371" s="152"/>
      <c r="I371" s="58"/>
    </row>
    <row r="372" spans="2:9" ht="13.2">
      <c r="B372" s="59"/>
      <c r="C372" s="129"/>
      <c r="D372" s="129"/>
      <c r="E372" s="130"/>
      <c r="F372" s="129"/>
      <c r="G372" s="61"/>
      <c r="H372" s="131"/>
      <c r="I372" s="132"/>
    </row>
    <row r="373" spans="2:9" ht="13.2">
      <c r="B373" s="59"/>
      <c r="C373" s="133"/>
      <c r="D373" s="133"/>
      <c r="E373" s="130"/>
      <c r="F373" s="129"/>
      <c r="G373" s="61"/>
      <c r="H373" s="131"/>
      <c r="I373" s="132"/>
    </row>
    <row r="374" spans="2:9" ht="13.2">
      <c r="B374" s="59"/>
      <c r="C374" s="133"/>
      <c r="D374" s="133"/>
      <c r="E374" s="130"/>
      <c r="F374" s="129"/>
      <c r="G374" s="61"/>
      <c r="H374" s="131"/>
      <c r="I374" s="132"/>
    </row>
    <row r="375" spans="2:9" ht="13.2">
      <c r="B375" s="59"/>
      <c r="C375" s="134"/>
      <c r="D375" s="134"/>
      <c r="E375" s="130"/>
      <c r="F375" s="129"/>
      <c r="G375" s="61"/>
      <c r="H375" s="131"/>
      <c r="I375" s="132"/>
    </row>
    <row r="376" spans="2:9" ht="13.2">
      <c r="B376" s="59"/>
      <c r="C376" s="134"/>
      <c r="D376" s="134"/>
      <c r="E376" s="130"/>
      <c r="F376" s="129"/>
      <c r="G376" s="61"/>
      <c r="H376" s="131"/>
      <c r="I376" s="132"/>
    </row>
    <row r="377" spans="2:9" ht="13.2">
      <c r="B377" s="67"/>
      <c r="C377" s="135"/>
      <c r="D377" s="135"/>
      <c r="E377" s="136"/>
      <c r="F377" s="70"/>
      <c r="G377" s="137"/>
      <c r="H377" s="156"/>
      <c r="I377" s="157"/>
    </row>
    <row r="378" spans="2:9" ht="13.2">
      <c r="B378" s="43"/>
      <c r="C378" s="44"/>
      <c r="D378" s="44"/>
      <c r="E378" s="45"/>
      <c r="F378" s="45"/>
      <c r="G378" s="150"/>
      <c r="H378" s="153"/>
      <c r="I378" s="48"/>
    </row>
    <row r="379" spans="2:9" ht="13.2">
      <c r="B379" s="43"/>
      <c r="C379" s="49"/>
      <c r="D379" s="49"/>
      <c r="E379" s="50"/>
      <c r="F379" s="51"/>
      <c r="G379" s="151"/>
      <c r="H379" s="160"/>
      <c r="I379" s="139"/>
    </row>
    <row r="380" spans="2:9" ht="13.2">
      <c r="B380" s="43"/>
      <c r="C380" s="54"/>
      <c r="D380" s="54"/>
      <c r="E380" s="55"/>
      <c r="F380" s="54"/>
      <c r="G380" s="56"/>
      <c r="H380" s="140"/>
      <c r="I380" s="141"/>
    </row>
    <row r="381" spans="2:9" ht="13.2">
      <c r="B381" s="59"/>
      <c r="C381" s="54"/>
      <c r="D381" s="54"/>
      <c r="E381" s="60"/>
      <c r="F381" s="54"/>
      <c r="G381" s="61"/>
      <c r="H381" s="131"/>
      <c r="I381" s="132"/>
    </row>
    <row r="382" spans="2:9" ht="13.2">
      <c r="B382" s="43"/>
      <c r="C382" s="54"/>
      <c r="D382" s="54"/>
      <c r="E382" s="64"/>
      <c r="F382" s="54"/>
      <c r="G382" s="56"/>
      <c r="H382" s="140"/>
      <c r="I382" s="141"/>
    </row>
    <row r="383" spans="2:9" ht="13.2">
      <c r="B383" s="59"/>
      <c r="C383" s="65"/>
      <c r="D383" s="65"/>
      <c r="E383" s="66"/>
      <c r="F383" s="54"/>
      <c r="G383" s="61"/>
      <c r="H383" s="131"/>
      <c r="I383" s="132"/>
    </row>
    <row r="384" spans="2:9" ht="13.2">
      <c r="B384" s="59"/>
      <c r="C384" s="55"/>
      <c r="D384" s="55"/>
      <c r="E384" s="66"/>
      <c r="F384" s="54"/>
      <c r="G384" s="61"/>
      <c r="H384" s="131"/>
      <c r="I384" s="132"/>
    </row>
    <row r="385" spans="2:9" ht="13.2">
      <c r="B385" s="59"/>
      <c r="C385" s="55"/>
      <c r="D385" s="55"/>
      <c r="E385" s="66"/>
      <c r="F385" s="54"/>
      <c r="G385" s="61"/>
      <c r="H385" s="131"/>
      <c r="I385" s="132"/>
    </row>
    <row r="386" spans="2:9" ht="13.2">
      <c r="B386" s="59"/>
      <c r="C386" s="55"/>
      <c r="D386" s="55"/>
      <c r="E386" s="66"/>
      <c r="F386" s="54"/>
      <c r="G386" s="61"/>
      <c r="H386" s="131"/>
      <c r="I386" s="132"/>
    </row>
    <row r="387" spans="2:9" ht="13.2">
      <c r="B387" s="59"/>
      <c r="C387" s="54"/>
      <c r="D387" s="54"/>
      <c r="E387" s="66"/>
      <c r="F387" s="54"/>
      <c r="G387" s="61"/>
      <c r="H387" s="131"/>
      <c r="I387" s="132"/>
    </row>
    <row r="388" spans="2:9" ht="13.8">
      <c r="B388" s="43"/>
      <c r="C388" s="465"/>
      <c r="D388" s="465"/>
      <c r="E388" s="465"/>
      <c r="F388" s="74"/>
      <c r="G388" s="142"/>
      <c r="H388" s="36"/>
      <c r="I388" s="154"/>
    </row>
    <row r="389" spans="2:9" ht="13.8">
      <c r="B389" s="144"/>
      <c r="C389" s="470"/>
      <c r="D389" s="470"/>
      <c r="E389" s="470"/>
      <c r="F389" s="470"/>
      <c r="G389" s="470"/>
      <c r="H389" s="470"/>
      <c r="I389" s="470"/>
    </row>
    <row r="390" spans="2:9" ht="13.8">
      <c r="B390" s="161"/>
      <c r="C390" s="468"/>
      <c r="D390" s="468"/>
      <c r="E390" s="469"/>
      <c r="F390" s="469"/>
      <c r="G390" s="469"/>
      <c r="H390" s="469"/>
      <c r="I390" s="469"/>
    </row>
    <row r="391" spans="2:9" ht="12">
      <c r="B391" s="145"/>
      <c r="C391" s="146"/>
      <c r="D391" s="162"/>
      <c r="E391" s="155"/>
      <c r="F391" s="155"/>
      <c r="G391" s="147"/>
      <c r="H391" s="148"/>
      <c r="I391" s="149"/>
    </row>
    <row r="392" spans="2:9" ht="13.2">
      <c r="B392" s="43"/>
      <c r="C392" s="44"/>
      <c r="D392" s="44"/>
      <c r="E392" s="45"/>
      <c r="F392" s="45"/>
      <c r="G392" s="150"/>
      <c r="H392" s="47"/>
      <c r="I392" s="48"/>
    </row>
    <row r="393" spans="2:9" ht="13.2">
      <c r="B393" s="43"/>
      <c r="C393" s="49"/>
      <c r="D393" s="49"/>
      <c r="E393" s="51"/>
      <c r="F393" s="51"/>
      <c r="G393" s="151"/>
      <c r="H393" s="52"/>
      <c r="I393" s="53"/>
    </row>
    <row r="394" spans="2:9" ht="12">
      <c r="B394" s="43"/>
      <c r="C394" s="124"/>
      <c r="D394" s="124"/>
      <c r="E394" s="125"/>
      <c r="F394" s="126"/>
      <c r="G394" s="127"/>
      <c r="H394" s="152"/>
      <c r="I394" s="58"/>
    </row>
    <row r="395" spans="2:9" ht="13.2">
      <c r="B395" s="59"/>
      <c r="C395" s="129"/>
      <c r="D395" s="129"/>
      <c r="E395" s="130"/>
      <c r="F395" s="129"/>
      <c r="G395" s="61"/>
      <c r="H395" s="131"/>
      <c r="I395" s="132"/>
    </row>
    <row r="396" spans="2:9" ht="13.2">
      <c r="B396" s="59"/>
      <c r="C396" s="133"/>
      <c r="D396" s="133"/>
      <c r="E396" s="130"/>
      <c r="F396" s="129"/>
      <c r="G396" s="61"/>
      <c r="H396" s="131"/>
      <c r="I396" s="132"/>
    </row>
    <row r="397" spans="2:9" ht="13.2">
      <c r="B397" s="59"/>
      <c r="C397" s="133"/>
      <c r="D397" s="133"/>
      <c r="E397" s="130"/>
      <c r="F397" s="129"/>
      <c r="G397" s="61"/>
      <c r="H397" s="131"/>
      <c r="I397" s="132"/>
    </row>
    <row r="398" spans="2:9" ht="13.2">
      <c r="B398" s="59"/>
      <c r="C398" s="134"/>
      <c r="D398" s="134"/>
      <c r="E398" s="130"/>
      <c r="F398" s="129"/>
      <c r="G398" s="61"/>
      <c r="H398" s="131"/>
      <c r="I398" s="132"/>
    </row>
    <row r="399" spans="2:9" ht="13.2">
      <c r="B399" s="59"/>
      <c r="C399" s="134"/>
      <c r="D399" s="134"/>
      <c r="E399" s="130"/>
      <c r="F399" s="129"/>
      <c r="G399" s="61"/>
      <c r="H399" s="131"/>
      <c r="I399" s="132"/>
    </row>
    <row r="400" spans="2:9" ht="13.2">
      <c r="B400" s="59"/>
      <c r="C400" s="134"/>
      <c r="D400" s="134"/>
      <c r="E400" s="130"/>
      <c r="F400" s="129"/>
      <c r="G400" s="61"/>
      <c r="H400" s="131"/>
      <c r="I400" s="132"/>
    </row>
    <row r="401" spans="2:9" ht="13.2">
      <c r="B401" s="59"/>
      <c r="C401" s="134"/>
      <c r="D401" s="134"/>
      <c r="E401" s="130"/>
      <c r="F401" s="129"/>
      <c r="G401" s="61"/>
      <c r="H401" s="131"/>
      <c r="I401" s="132"/>
    </row>
    <row r="402" spans="2:9" ht="13.2">
      <c r="B402" s="67"/>
      <c r="C402" s="135"/>
      <c r="D402" s="135"/>
      <c r="E402" s="136"/>
      <c r="F402" s="70"/>
      <c r="G402" s="137"/>
      <c r="H402" s="196"/>
      <c r="I402" s="197"/>
    </row>
    <row r="403" spans="2:9" ht="13.2">
      <c r="B403" s="43"/>
      <c r="C403" s="44"/>
      <c r="D403" s="44"/>
      <c r="E403" s="45"/>
      <c r="F403" s="45"/>
      <c r="G403" s="150"/>
      <c r="H403" s="153"/>
      <c r="I403" s="48"/>
    </row>
    <row r="404" spans="2:9" ht="13.2">
      <c r="B404" s="43"/>
      <c r="C404" s="49"/>
      <c r="D404" s="49"/>
      <c r="E404" s="50"/>
      <c r="F404" s="51"/>
      <c r="G404" s="151"/>
      <c r="H404" s="165"/>
      <c r="I404" s="53"/>
    </row>
    <row r="405" spans="2:9" ht="12">
      <c r="B405" s="43"/>
      <c r="C405" s="54"/>
      <c r="D405" s="54"/>
      <c r="E405" s="55"/>
      <c r="F405" s="54"/>
      <c r="G405" s="56"/>
      <c r="H405" s="57"/>
      <c r="I405" s="58"/>
    </row>
    <row r="406" spans="2:9" ht="13.2">
      <c r="B406" s="59"/>
      <c r="C406" s="54"/>
      <c r="D406" s="54"/>
      <c r="E406" s="60"/>
      <c r="F406" s="54"/>
      <c r="G406" s="61"/>
      <c r="H406" s="131"/>
      <c r="I406" s="132"/>
    </row>
    <row r="407" spans="2:9" ht="12">
      <c r="B407" s="43"/>
      <c r="C407" s="54"/>
      <c r="D407" s="54"/>
      <c r="E407" s="64"/>
      <c r="F407" s="54"/>
      <c r="G407" s="56"/>
      <c r="H407" s="57"/>
      <c r="I407" s="58"/>
    </row>
    <row r="408" spans="2:9" ht="13.2">
      <c r="B408" s="59"/>
      <c r="C408" s="65"/>
      <c r="D408" s="65"/>
      <c r="E408" s="66"/>
      <c r="F408" s="54"/>
      <c r="G408" s="61"/>
      <c r="H408" s="131"/>
      <c r="I408" s="132"/>
    </row>
    <row r="409" spans="2:9" ht="13.2">
      <c r="B409" s="59"/>
      <c r="C409" s="55"/>
      <c r="D409" s="55"/>
      <c r="E409" s="66"/>
      <c r="F409" s="54"/>
      <c r="G409" s="61"/>
      <c r="H409" s="131"/>
      <c r="I409" s="132"/>
    </row>
    <row r="410" spans="2:9" ht="13.2">
      <c r="B410" s="59"/>
      <c r="C410" s="55"/>
      <c r="D410" s="55"/>
      <c r="E410" s="66"/>
      <c r="F410" s="54"/>
      <c r="G410" s="61"/>
      <c r="H410" s="131"/>
      <c r="I410" s="132"/>
    </row>
    <row r="411" spans="2:9" ht="13.2">
      <c r="B411" s="59"/>
      <c r="C411" s="55"/>
      <c r="D411" s="55"/>
      <c r="E411" s="66"/>
      <c r="F411" s="54"/>
      <c r="G411" s="61"/>
      <c r="H411" s="131"/>
      <c r="I411" s="132"/>
    </row>
    <row r="412" spans="2:9" ht="13.8">
      <c r="B412" s="43"/>
      <c r="C412" s="465"/>
      <c r="D412" s="465"/>
      <c r="E412" s="465"/>
      <c r="F412" s="74"/>
      <c r="G412" s="142"/>
      <c r="H412" s="196"/>
      <c r="I412" s="154"/>
    </row>
    <row r="413" spans="2:9" ht="13.8">
      <c r="B413" s="144"/>
      <c r="C413" s="471"/>
      <c r="D413" s="471"/>
      <c r="E413" s="472"/>
      <c r="F413" s="472"/>
      <c r="G413" s="472"/>
      <c r="H413" s="472"/>
      <c r="I413" s="472"/>
    </row>
    <row r="414" spans="2:9" ht="13.8">
      <c r="B414" s="161"/>
      <c r="C414" s="468"/>
      <c r="D414" s="468"/>
      <c r="E414" s="469"/>
      <c r="F414" s="469"/>
      <c r="G414" s="469"/>
      <c r="H414" s="469"/>
      <c r="I414" s="469"/>
    </row>
    <row r="415" spans="2:9" ht="12">
      <c r="B415" s="145"/>
      <c r="C415" s="146"/>
      <c r="D415" s="162"/>
      <c r="E415" s="155"/>
      <c r="F415" s="155"/>
      <c r="G415" s="147"/>
      <c r="H415" s="148"/>
      <c r="I415" s="149"/>
    </row>
    <row r="416" spans="2:9" ht="13.2">
      <c r="B416" s="43"/>
      <c r="C416" s="44"/>
      <c r="D416" s="44"/>
      <c r="E416" s="45"/>
      <c r="F416" s="45"/>
      <c r="G416" s="150"/>
      <c r="H416" s="47"/>
      <c r="I416" s="48"/>
    </row>
    <row r="417" spans="2:9" ht="13.2">
      <c r="B417" s="43"/>
      <c r="C417" s="49"/>
      <c r="D417" s="49"/>
      <c r="E417" s="51"/>
      <c r="F417" s="51"/>
      <c r="G417" s="151"/>
      <c r="H417" s="52"/>
      <c r="I417" s="53"/>
    </row>
    <row r="418" spans="2:9" ht="12">
      <c r="B418" s="43"/>
      <c r="C418" s="124"/>
      <c r="D418" s="124"/>
      <c r="E418" s="125"/>
      <c r="F418" s="126"/>
      <c r="G418" s="127"/>
      <c r="H418" s="128"/>
      <c r="I418" s="58"/>
    </row>
    <row r="419" spans="2:9" ht="13.2">
      <c r="B419" s="59"/>
      <c r="C419" s="129"/>
      <c r="D419" s="129"/>
      <c r="E419" s="130"/>
      <c r="F419" s="129"/>
      <c r="G419" s="170"/>
      <c r="H419" s="62"/>
      <c r="I419" s="164"/>
    </row>
    <row r="420" spans="2:9" ht="12">
      <c r="B420" s="67"/>
      <c r="C420" s="135"/>
      <c r="D420" s="135"/>
      <c r="E420" s="136"/>
      <c r="F420" s="70"/>
      <c r="G420" s="198"/>
      <c r="H420" s="163"/>
      <c r="I420" s="159"/>
    </row>
    <row r="421" spans="2:9" ht="13.2">
      <c r="B421" s="43"/>
      <c r="C421" s="44"/>
      <c r="D421" s="44"/>
      <c r="E421" s="45"/>
      <c r="F421" s="45"/>
      <c r="G421" s="48"/>
      <c r="H421" s="47"/>
      <c r="I421" s="48"/>
    </row>
    <row r="422" spans="2:9" ht="13.2">
      <c r="B422" s="43"/>
      <c r="C422" s="49"/>
      <c r="D422" s="49"/>
      <c r="E422" s="50"/>
      <c r="F422" s="51"/>
      <c r="G422" s="53"/>
      <c r="H422" s="52"/>
      <c r="I422" s="53"/>
    </row>
    <row r="423" spans="2:9" ht="12">
      <c r="B423" s="43"/>
      <c r="C423" s="54"/>
      <c r="D423" s="54"/>
      <c r="E423" s="55"/>
      <c r="F423" s="54"/>
      <c r="G423" s="56"/>
      <c r="H423" s="57"/>
      <c r="I423" s="58"/>
    </row>
    <row r="424" spans="2:9" ht="13.2">
      <c r="B424" s="59"/>
      <c r="C424" s="54"/>
      <c r="D424" s="54"/>
      <c r="E424" s="60"/>
      <c r="F424" s="54"/>
      <c r="G424" s="170"/>
      <c r="H424" s="62"/>
      <c r="I424" s="164"/>
    </row>
    <row r="425" spans="2:9" ht="12">
      <c r="B425" s="43"/>
      <c r="C425" s="54"/>
      <c r="D425" s="54"/>
      <c r="E425" s="64"/>
      <c r="F425" s="54"/>
      <c r="G425" s="56"/>
      <c r="H425" s="57"/>
      <c r="I425" s="58"/>
    </row>
    <row r="426" spans="2:9" ht="13.2">
      <c r="B426" s="59"/>
      <c r="C426" s="65"/>
      <c r="D426" s="65"/>
      <c r="E426" s="66"/>
      <c r="F426" s="54"/>
      <c r="G426" s="170"/>
      <c r="H426" s="62"/>
      <c r="I426" s="164"/>
    </row>
    <row r="427" spans="2:9" ht="13.8">
      <c r="B427" s="43"/>
      <c r="C427" s="465"/>
      <c r="D427" s="465"/>
      <c r="E427" s="465"/>
      <c r="F427" s="74"/>
      <c r="G427" s="198"/>
      <c r="H427" s="36"/>
      <c r="I427" s="143"/>
    </row>
    <row r="428" spans="2:9" ht="13.8">
      <c r="B428" s="144"/>
      <c r="C428" s="470"/>
      <c r="D428" s="470"/>
      <c r="E428" s="470"/>
      <c r="F428" s="470"/>
      <c r="G428" s="470"/>
      <c r="H428" s="470"/>
      <c r="I428" s="470"/>
    </row>
    <row r="429" spans="2:9" ht="13.8">
      <c r="B429" s="161"/>
      <c r="C429" s="468"/>
      <c r="D429" s="468"/>
      <c r="E429" s="469"/>
      <c r="F429" s="469"/>
      <c r="G429" s="469"/>
      <c r="H429" s="469"/>
      <c r="I429" s="469"/>
    </row>
    <row r="430" spans="2:9" ht="12">
      <c r="B430" s="145"/>
      <c r="C430" s="146"/>
      <c r="D430" s="162"/>
      <c r="E430" s="155"/>
      <c r="F430" s="155"/>
      <c r="G430" s="147"/>
      <c r="H430" s="148"/>
      <c r="I430" s="149"/>
    </row>
    <row r="431" spans="2:9" ht="13.2">
      <c r="B431" s="43"/>
      <c r="C431" s="44"/>
      <c r="D431" s="44"/>
      <c r="E431" s="45"/>
      <c r="F431" s="45"/>
      <c r="G431" s="150"/>
      <c r="H431" s="47"/>
      <c r="I431" s="48"/>
    </row>
    <row r="432" spans="2:9" ht="13.2">
      <c r="B432" s="43"/>
      <c r="C432" s="49"/>
      <c r="D432" s="49"/>
      <c r="E432" s="51"/>
      <c r="F432" s="51"/>
      <c r="G432" s="151"/>
      <c r="H432" s="52"/>
      <c r="I432" s="53"/>
    </row>
    <row r="433" spans="2:9" ht="12">
      <c r="B433" s="43"/>
      <c r="C433" s="124"/>
      <c r="D433" s="124"/>
      <c r="E433" s="125"/>
      <c r="F433" s="126"/>
      <c r="G433" s="127"/>
      <c r="H433" s="128"/>
      <c r="I433" s="58"/>
    </row>
    <row r="434" spans="2:9" ht="13.2">
      <c r="B434" s="59"/>
      <c r="C434" s="129"/>
      <c r="D434" s="129"/>
      <c r="E434" s="130"/>
      <c r="F434" s="129"/>
      <c r="G434" s="61"/>
      <c r="H434" s="62"/>
      <c r="I434" s="164"/>
    </row>
    <row r="435" spans="2:9" ht="13.2">
      <c r="B435" s="59"/>
      <c r="C435" s="133"/>
      <c r="D435" s="133"/>
      <c r="E435" s="130"/>
      <c r="F435" s="129"/>
      <c r="G435" s="61"/>
      <c r="H435" s="62"/>
      <c r="I435" s="164"/>
    </row>
    <row r="436" spans="2:9" ht="13.2">
      <c r="B436" s="59"/>
      <c r="C436" s="134"/>
      <c r="D436" s="134"/>
      <c r="E436" s="130"/>
      <c r="F436" s="129"/>
      <c r="G436" s="61"/>
      <c r="H436" s="62"/>
      <c r="I436" s="164"/>
    </row>
    <row r="437" spans="2:9" ht="12">
      <c r="B437" s="67"/>
      <c r="C437" s="135"/>
      <c r="D437" s="135"/>
      <c r="E437" s="136"/>
      <c r="F437" s="70"/>
      <c r="G437" s="137"/>
      <c r="H437" s="163"/>
      <c r="I437" s="159"/>
    </row>
    <row r="438" spans="2:9" ht="13.2">
      <c r="B438" s="43"/>
      <c r="C438" s="44"/>
      <c r="D438" s="44"/>
      <c r="E438" s="45"/>
      <c r="F438" s="45"/>
      <c r="G438" s="150"/>
      <c r="H438" s="153"/>
      <c r="I438" s="48"/>
    </row>
    <row r="439" spans="2:9" ht="13.2">
      <c r="B439" s="43"/>
      <c r="C439" s="49"/>
      <c r="D439" s="49"/>
      <c r="E439" s="50"/>
      <c r="F439" s="51"/>
      <c r="G439" s="151"/>
      <c r="H439" s="165"/>
      <c r="I439" s="53"/>
    </row>
    <row r="440" spans="2:9" ht="12">
      <c r="B440" s="43"/>
      <c r="C440" s="54"/>
      <c r="D440" s="54"/>
      <c r="E440" s="55"/>
      <c r="F440" s="54"/>
      <c r="G440" s="56"/>
      <c r="H440" s="57"/>
      <c r="I440" s="58"/>
    </row>
    <row r="441" spans="2:9" ht="13.2">
      <c r="B441" s="59"/>
      <c r="C441" s="54"/>
      <c r="D441" s="54"/>
      <c r="E441" s="60"/>
      <c r="F441" s="54"/>
      <c r="G441" s="61"/>
      <c r="H441" s="62"/>
      <c r="I441" s="164"/>
    </row>
    <row r="442" spans="2:9" ht="12">
      <c r="B442" s="43"/>
      <c r="C442" s="54"/>
      <c r="D442" s="54"/>
      <c r="E442" s="64"/>
      <c r="F442" s="54"/>
      <c r="G442" s="56"/>
      <c r="H442" s="57"/>
      <c r="I442" s="58"/>
    </row>
    <row r="443" spans="2:9" ht="13.2">
      <c r="B443" s="59"/>
      <c r="C443" s="65"/>
      <c r="D443" s="65"/>
      <c r="E443" s="66"/>
      <c r="F443" s="54"/>
      <c r="G443" s="61"/>
      <c r="H443" s="62"/>
      <c r="I443" s="164"/>
    </row>
    <row r="444" spans="2:9" ht="13.2">
      <c r="B444" s="59"/>
      <c r="C444" s="55"/>
      <c r="D444" s="55"/>
      <c r="E444" s="66"/>
      <c r="F444" s="54"/>
      <c r="G444" s="61"/>
      <c r="H444" s="62"/>
      <c r="I444" s="164"/>
    </row>
    <row r="445" spans="2:9" ht="13.2">
      <c r="B445" s="59"/>
      <c r="C445" s="55"/>
      <c r="D445" s="55"/>
      <c r="E445" s="66"/>
      <c r="F445" s="54"/>
      <c r="G445" s="61"/>
      <c r="H445" s="62"/>
      <c r="I445" s="164"/>
    </row>
    <row r="446" spans="2:9" ht="13.2">
      <c r="B446" s="59"/>
      <c r="C446" s="55"/>
      <c r="D446" s="55"/>
      <c r="E446" s="66"/>
      <c r="F446" s="54"/>
      <c r="G446" s="61"/>
      <c r="H446" s="62"/>
      <c r="I446" s="164"/>
    </row>
    <row r="447" spans="2:9" ht="13.2">
      <c r="B447" s="59"/>
      <c r="C447" s="54"/>
      <c r="D447" s="54"/>
      <c r="E447" s="66"/>
      <c r="F447" s="54"/>
      <c r="G447" s="61"/>
      <c r="H447" s="62"/>
      <c r="I447" s="164"/>
    </row>
    <row r="448" spans="2:9" ht="13.8">
      <c r="B448" s="43"/>
      <c r="C448" s="465"/>
      <c r="D448" s="465"/>
      <c r="E448" s="465"/>
      <c r="F448" s="74"/>
      <c r="G448" s="142"/>
      <c r="H448" s="36"/>
      <c r="I448" s="143"/>
    </row>
    <row r="449" spans="2:9" ht="13.8">
      <c r="B449" s="144"/>
      <c r="C449" s="470"/>
      <c r="D449" s="470"/>
      <c r="E449" s="470"/>
      <c r="F449" s="470"/>
      <c r="G449" s="470"/>
      <c r="H449" s="470"/>
      <c r="I449" s="470"/>
    </row>
    <row r="450" spans="2:9" ht="13.8">
      <c r="B450" s="161"/>
      <c r="C450" s="468"/>
      <c r="D450" s="468"/>
      <c r="E450" s="469"/>
      <c r="F450" s="469"/>
      <c r="G450" s="469"/>
      <c r="H450" s="469"/>
      <c r="I450" s="469"/>
    </row>
    <row r="451" spans="2:9" ht="12">
      <c r="B451" s="145"/>
      <c r="C451" s="146"/>
      <c r="D451" s="146"/>
      <c r="E451" s="155"/>
      <c r="F451" s="155"/>
      <c r="G451" s="147"/>
      <c r="H451" s="148"/>
      <c r="I451" s="149"/>
    </row>
    <row r="452" spans="2:9" ht="13.2">
      <c r="B452" s="43"/>
      <c r="C452" s="44"/>
      <c r="D452" s="44"/>
      <c r="E452" s="45"/>
      <c r="F452" s="45"/>
      <c r="G452" s="150"/>
      <c r="H452" s="47"/>
      <c r="I452" s="48"/>
    </row>
    <row r="453" spans="2:9" ht="13.2">
      <c r="B453" s="43"/>
      <c r="C453" s="49"/>
      <c r="D453" s="49"/>
      <c r="E453" s="51"/>
      <c r="F453" s="51"/>
      <c r="G453" s="151"/>
      <c r="H453" s="52"/>
      <c r="I453" s="53"/>
    </row>
    <row r="454" spans="2:9" ht="12">
      <c r="B454" s="43"/>
      <c r="C454" s="124"/>
      <c r="D454" s="124"/>
      <c r="E454" s="125"/>
      <c r="F454" s="126"/>
      <c r="G454" s="127"/>
      <c r="H454" s="128"/>
      <c r="I454" s="58"/>
    </row>
    <row r="455" spans="2:9" ht="13.2">
      <c r="B455" s="59"/>
      <c r="C455" s="129"/>
      <c r="D455" s="129"/>
      <c r="E455" s="130"/>
      <c r="F455" s="129"/>
      <c r="G455" s="168"/>
      <c r="H455" s="62"/>
      <c r="I455" s="164"/>
    </row>
    <row r="456" spans="2:9" ht="13.2">
      <c r="B456" s="59"/>
      <c r="C456" s="133"/>
      <c r="D456" s="133"/>
      <c r="E456" s="130"/>
      <c r="F456" s="129"/>
      <c r="G456" s="168"/>
      <c r="H456" s="62"/>
      <c r="I456" s="164"/>
    </row>
    <row r="457" spans="2:9" ht="13.2">
      <c r="B457" s="59"/>
      <c r="C457" s="133"/>
      <c r="D457" s="133"/>
      <c r="E457" s="130"/>
      <c r="F457" s="129"/>
      <c r="G457" s="168"/>
      <c r="H457" s="62"/>
      <c r="I457" s="164"/>
    </row>
    <row r="458" spans="2:9" ht="13.2">
      <c r="B458" s="59"/>
      <c r="C458" s="134"/>
      <c r="D458" s="134"/>
      <c r="E458" s="130"/>
      <c r="F458" s="129"/>
      <c r="G458" s="168"/>
      <c r="H458" s="62"/>
      <c r="I458" s="164"/>
    </row>
    <row r="459" spans="2:9" ht="13.2">
      <c r="B459" s="59"/>
      <c r="C459" s="134"/>
      <c r="D459" s="134"/>
      <c r="E459" s="130"/>
      <c r="F459" s="129"/>
      <c r="G459" s="61"/>
      <c r="H459" s="62"/>
      <c r="I459" s="164"/>
    </row>
    <row r="460" spans="2:9" ht="12">
      <c r="B460" s="67"/>
      <c r="C460" s="135"/>
      <c r="D460" s="135"/>
      <c r="E460" s="136"/>
      <c r="F460" s="70"/>
      <c r="G460" s="137"/>
      <c r="H460" s="163"/>
      <c r="I460" s="159"/>
    </row>
    <row r="461" spans="2:9" ht="13.2">
      <c r="B461" s="43"/>
      <c r="C461" s="44"/>
      <c r="D461" s="44"/>
      <c r="E461" s="45"/>
      <c r="F461" s="45"/>
      <c r="G461" s="150"/>
      <c r="H461" s="153"/>
      <c r="I461" s="48"/>
    </row>
    <row r="462" spans="2:9" ht="13.2">
      <c r="B462" s="43"/>
      <c r="C462" s="49"/>
      <c r="D462" s="49"/>
      <c r="E462" s="50"/>
      <c r="F462" s="51"/>
      <c r="G462" s="151"/>
      <c r="H462" s="165"/>
      <c r="I462" s="53"/>
    </row>
    <row r="463" spans="2:9" ht="12">
      <c r="B463" s="43"/>
      <c r="C463" s="54"/>
      <c r="D463" s="54"/>
      <c r="E463" s="55"/>
      <c r="F463" s="54"/>
      <c r="G463" s="56"/>
      <c r="H463" s="57"/>
      <c r="I463" s="58"/>
    </row>
    <row r="464" spans="2:9" ht="13.2">
      <c r="B464" s="59"/>
      <c r="C464" s="54"/>
      <c r="D464" s="54"/>
      <c r="E464" s="60"/>
      <c r="F464" s="54"/>
      <c r="G464" s="168"/>
      <c r="H464" s="62"/>
      <c r="I464" s="164"/>
    </row>
    <row r="465" spans="2:9" ht="12">
      <c r="B465" s="43"/>
      <c r="C465" s="54"/>
      <c r="D465" s="54"/>
      <c r="E465" s="64"/>
      <c r="F465" s="54"/>
      <c r="G465" s="56"/>
      <c r="H465" s="57"/>
      <c r="I465" s="58"/>
    </row>
    <row r="466" spans="2:9" ht="13.2">
      <c r="B466" s="59"/>
      <c r="C466" s="65"/>
      <c r="D466" s="65"/>
      <c r="E466" s="66"/>
      <c r="F466" s="54"/>
      <c r="G466" s="168"/>
      <c r="H466" s="62"/>
      <c r="I466" s="164"/>
    </row>
    <row r="467" spans="2:9" ht="13.2">
      <c r="B467" s="59"/>
      <c r="C467" s="55"/>
      <c r="D467" s="55"/>
      <c r="E467" s="66"/>
      <c r="F467" s="54"/>
      <c r="G467" s="168"/>
      <c r="H467" s="62"/>
      <c r="I467" s="164"/>
    </row>
    <row r="468" spans="2:9" ht="13.2">
      <c r="B468" s="59"/>
      <c r="C468" s="55"/>
      <c r="D468" s="55"/>
      <c r="E468" s="66"/>
      <c r="F468" s="54"/>
      <c r="G468" s="168"/>
      <c r="H468" s="62"/>
      <c r="I468" s="164"/>
    </row>
    <row r="469" spans="2:9" ht="13.2">
      <c r="B469" s="59"/>
      <c r="C469" s="55"/>
      <c r="D469" s="55"/>
      <c r="E469" s="66"/>
      <c r="F469" s="54"/>
      <c r="G469" s="168"/>
      <c r="H469" s="62"/>
      <c r="I469" s="164"/>
    </row>
    <row r="470" spans="2:9" ht="13.2">
      <c r="B470" s="59"/>
      <c r="C470" s="54"/>
      <c r="D470" s="54"/>
      <c r="E470" s="66"/>
      <c r="F470" s="54"/>
      <c r="G470" s="61"/>
      <c r="H470" s="62"/>
      <c r="I470" s="164"/>
    </row>
    <row r="471" spans="2:9" ht="13.8">
      <c r="B471" s="43"/>
      <c r="C471" s="465"/>
      <c r="D471" s="465"/>
      <c r="E471" s="465"/>
      <c r="F471" s="74"/>
      <c r="G471" s="142"/>
      <c r="H471" s="36"/>
      <c r="I471" s="143"/>
    </row>
    <row r="472" spans="2:9" ht="13.8">
      <c r="B472" s="144"/>
      <c r="C472" s="470"/>
      <c r="D472" s="470"/>
      <c r="E472" s="470"/>
      <c r="F472" s="470"/>
      <c r="G472" s="470"/>
      <c r="H472" s="470"/>
      <c r="I472" s="470"/>
    </row>
    <row r="473" spans="2:9" ht="13.8">
      <c r="B473" s="161"/>
      <c r="C473" s="468"/>
      <c r="D473" s="468"/>
      <c r="E473" s="469"/>
      <c r="F473" s="469"/>
      <c r="G473" s="469"/>
      <c r="H473" s="469"/>
      <c r="I473" s="469"/>
    </row>
    <row r="474" spans="2:9" ht="12">
      <c r="B474" s="145"/>
      <c r="C474" s="146"/>
      <c r="D474" s="162"/>
      <c r="E474" s="155"/>
      <c r="F474" s="155"/>
      <c r="G474" s="147"/>
      <c r="H474" s="148"/>
      <c r="I474" s="149"/>
    </row>
    <row r="475" spans="2:9" ht="13.2">
      <c r="B475" s="43"/>
      <c r="C475" s="44"/>
      <c r="D475" s="44"/>
      <c r="E475" s="45"/>
      <c r="F475" s="45"/>
      <c r="G475" s="46"/>
      <c r="H475" s="48"/>
      <c r="I475" s="48"/>
    </row>
    <row r="476" spans="2:9" ht="13.2">
      <c r="B476" s="43"/>
      <c r="C476" s="44"/>
      <c r="D476" s="44"/>
      <c r="E476" s="45"/>
      <c r="F476" s="45"/>
      <c r="G476" s="150"/>
      <c r="H476" s="47"/>
      <c r="I476" s="48"/>
    </row>
    <row r="477" spans="2:9" ht="13.2">
      <c r="B477" s="43"/>
      <c r="C477" s="49"/>
      <c r="D477" s="49"/>
      <c r="E477" s="51"/>
      <c r="F477" s="51"/>
      <c r="G477" s="151"/>
      <c r="H477" s="52"/>
      <c r="I477" s="53"/>
    </row>
    <row r="478" spans="2:9" ht="12">
      <c r="B478" s="43"/>
      <c r="C478" s="124"/>
      <c r="D478" s="124"/>
      <c r="E478" s="125"/>
      <c r="F478" s="126"/>
      <c r="G478" s="127"/>
      <c r="H478" s="128"/>
      <c r="I478" s="58"/>
    </row>
    <row r="479" spans="2:9" ht="13.2">
      <c r="B479" s="59"/>
      <c r="C479" s="129"/>
      <c r="D479" s="129"/>
      <c r="E479" s="130"/>
      <c r="F479" s="129"/>
      <c r="G479" s="61"/>
      <c r="H479" s="62"/>
      <c r="I479" s="164"/>
    </row>
    <row r="480" spans="2:9" ht="13.2">
      <c r="B480" s="59"/>
      <c r="C480" s="133"/>
      <c r="D480" s="133"/>
      <c r="E480" s="130"/>
      <c r="F480" s="129"/>
      <c r="G480" s="61"/>
      <c r="H480" s="62"/>
      <c r="I480" s="164"/>
    </row>
    <row r="481" spans="2:9" ht="13.2">
      <c r="B481" s="59"/>
      <c r="C481" s="134"/>
      <c r="D481" s="134"/>
      <c r="E481" s="130"/>
      <c r="F481" s="129"/>
      <c r="G481" s="61"/>
      <c r="H481" s="62"/>
      <c r="I481" s="164"/>
    </row>
    <row r="482" spans="2:9" ht="13.2">
      <c r="B482" s="59"/>
      <c r="C482" s="134"/>
      <c r="D482" s="134"/>
      <c r="E482" s="130"/>
      <c r="F482" s="129"/>
      <c r="G482" s="61"/>
      <c r="H482" s="62"/>
      <c r="I482" s="164"/>
    </row>
    <row r="483" spans="2:9" ht="12">
      <c r="B483" s="67"/>
      <c r="C483" s="135"/>
      <c r="D483" s="135"/>
      <c r="E483" s="136"/>
      <c r="F483" s="70"/>
      <c r="G483" s="137"/>
      <c r="H483" s="163"/>
      <c r="I483" s="159"/>
    </row>
    <row r="484" spans="2:9" ht="13.2">
      <c r="B484" s="43"/>
      <c r="C484" s="44"/>
      <c r="D484" s="44"/>
      <c r="E484" s="45"/>
      <c r="F484" s="45"/>
      <c r="G484" s="150"/>
      <c r="H484" s="153"/>
      <c r="I484" s="48"/>
    </row>
    <row r="485" spans="2:9" ht="13.2">
      <c r="B485" s="43"/>
      <c r="C485" s="49"/>
      <c r="D485" s="49"/>
      <c r="E485" s="50"/>
      <c r="F485" s="51"/>
      <c r="G485" s="151"/>
      <c r="H485" s="165"/>
      <c r="I485" s="53"/>
    </row>
    <row r="486" spans="2:9" ht="12">
      <c r="B486" s="43"/>
      <c r="C486" s="54"/>
      <c r="D486" s="54"/>
      <c r="E486" s="55"/>
      <c r="F486" s="54"/>
      <c r="G486" s="56"/>
      <c r="H486" s="57"/>
      <c r="I486" s="58"/>
    </row>
    <row r="487" spans="2:9" ht="13.2">
      <c r="B487" s="59"/>
      <c r="C487" s="54"/>
      <c r="D487" s="54"/>
      <c r="E487" s="60"/>
      <c r="F487" s="54"/>
      <c r="G487" s="61"/>
      <c r="H487" s="62"/>
      <c r="I487" s="164"/>
    </row>
    <row r="488" spans="2:9" ht="12">
      <c r="B488" s="43"/>
      <c r="C488" s="54"/>
      <c r="D488" s="54"/>
      <c r="E488" s="64"/>
      <c r="F488" s="54"/>
      <c r="G488" s="56"/>
      <c r="H488" s="57"/>
      <c r="I488" s="58"/>
    </row>
    <row r="489" spans="2:9" ht="13.2">
      <c r="B489" s="59"/>
      <c r="C489" s="65"/>
      <c r="D489" s="65"/>
      <c r="E489" s="66"/>
      <c r="F489" s="54"/>
      <c r="G489" s="61"/>
      <c r="H489" s="62"/>
      <c r="I489" s="164"/>
    </row>
    <row r="490" spans="2:9" ht="13.2">
      <c r="B490" s="59"/>
      <c r="C490" s="55"/>
      <c r="D490" s="55"/>
      <c r="E490" s="66"/>
      <c r="F490" s="54"/>
      <c r="G490" s="61"/>
      <c r="H490" s="62"/>
      <c r="I490" s="164"/>
    </row>
    <row r="491" spans="2:9" ht="13.2">
      <c r="B491" s="59"/>
      <c r="C491" s="55"/>
      <c r="D491" s="55"/>
      <c r="E491" s="66"/>
      <c r="F491" s="54"/>
      <c r="G491" s="61"/>
      <c r="H491" s="62"/>
      <c r="I491" s="164"/>
    </row>
    <row r="492" spans="2:9" ht="12">
      <c r="B492" s="43"/>
      <c r="C492" s="54"/>
      <c r="D492" s="54"/>
      <c r="E492" s="199"/>
      <c r="F492" s="200"/>
      <c r="G492" s="127"/>
      <c r="H492" s="201"/>
      <c r="I492" s="58"/>
    </row>
    <row r="493" spans="2:9" ht="13.2">
      <c r="B493" s="202"/>
      <c r="C493" s="54"/>
      <c r="D493" s="54"/>
      <c r="E493" s="130"/>
      <c r="F493" s="203"/>
      <c r="G493" s="61"/>
      <c r="H493" s="62"/>
      <c r="I493" s="164"/>
    </row>
    <row r="494" spans="2:9" ht="13.2">
      <c r="B494" s="67"/>
      <c r="C494" s="68"/>
      <c r="D494" s="68"/>
      <c r="E494" s="69"/>
      <c r="F494" s="70"/>
      <c r="G494" s="71"/>
      <c r="H494" s="163"/>
      <c r="I494" s="159"/>
    </row>
    <row r="495" spans="2:9" ht="13.8">
      <c r="B495" s="43"/>
      <c r="C495" s="465"/>
      <c r="D495" s="465"/>
      <c r="E495" s="465"/>
      <c r="F495" s="74"/>
      <c r="G495" s="142"/>
      <c r="H495" s="36"/>
      <c r="I495" s="143"/>
    </row>
    <row r="496" spans="2:9" ht="13.8">
      <c r="B496" s="144"/>
      <c r="C496" s="471"/>
      <c r="D496" s="471"/>
      <c r="E496" s="472"/>
      <c r="F496" s="472"/>
      <c r="G496" s="472"/>
      <c r="H496" s="472"/>
      <c r="I496" s="472"/>
    </row>
    <row r="497" spans="2:9" ht="13.8">
      <c r="B497" s="161"/>
      <c r="C497" s="468"/>
      <c r="D497" s="468"/>
      <c r="E497" s="469"/>
      <c r="F497" s="469"/>
      <c r="G497" s="469"/>
      <c r="H497" s="469"/>
      <c r="I497" s="469"/>
    </row>
    <row r="498" spans="2:9" ht="12">
      <c r="B498" s="145"/>
      <c r="C498" s="146"/>
      <c r="D498" s="162"/>
      <c r="E498" s="155"/>
      <c r="F498" s="155"/>
      <c r="G498" s="147"/>
      <c r="H498" s="148"/>
      <c r="I498" s="149"/>
    </row>
    <row r="499" spans="2:9" ht="13.2">
      <c r="B499" s="43"/>
      <c r="C499" s="44"/>
      <c r="D499" s="44"/>
      <c r="E499" s="45"/>
      <c r="F499" s="45"/>
      <c r="G499" s="150"/>
      <c r="H499" s="47"/>
      <c r="I499" s="48"/>
    </row>
    <row r="500" spans="2:9" ht="13.2">
      <c r="B500" s="43"/>
      <c r="C500" s="49"/>
      <c r="D500" s="49"/>
      <c r="E500" s="51"/>
      <c r="F500" s="51"/>
      <c r="G500" s="151"/>
      <c r="H500" s="52"/>
      <c r="I500" s="53"/>
    </row>
    <row r="501" spans="2:9" ht="12">
      <c r="B501" s="43"/>
      <c r="C501" s="124"/>
      <c r="D501" s="124"/>
      <c r="E501" s="125"/>
      <c r="F501" s="126"/>
      <c r="G501" s="127"/>
      <c r="H501" s="128"/>
      <c r="I501" s="58"/>
    </row>
    <row r="502" spans="2:9" ht="13.2">
      <c r="B502" s="59"/>
      <c r="C502" s="129"/>
      <c r="D502" s="129"/>
      <c r="E502" s="130"/>
      <c r="F502" s="129"/>
      <c r="G502" s="170"/>
      <c r="H502" s="62"/>
      <c r="I502" s="164"/>
    </row>
    <row r="503" spans="2:9" ht="12">
      <c r="B503" s="67"/>
      <c r="C503" s="135"/>
      <c r="D503" s="135"/>
      <c r="E503" s="136"/>
      <c r="F503" s="70"/>
      <c r="G503" s="198"/>
      <c r="H503" s="163"/>
      <c r="I503" s="159"/>
    </row>
    <row r="504" spans="2:9" ht="13.2">
      <c r="B504" s="43"/>
      <c r="C504" s="44"/>
      <c r="D504" s="44"/>
      <c r="E504" s="45"/>
      <c r="F504" s="45"/>
      <c r="G504" s="48"/>
      <c r="H504" s="153"/>
      <c r="I504" s="48"/>
    </row>
    <row r="505" spans="2:9" ht="13.2">
      <c r="B505" s="43"/>
      <c r="C505" s="49"/>
      <c r="D505" s="49"/>
      <c r="E505" s="50"/>
      <c r="F505" s="51"/>
      <c r="G505" s="53"/>
      <c r="H505" s="165"/>
      <c r="I505" s="53"/>
    </row>
    <row r="506" spans="2:9" ht="12">
      <c r="B506" s="43"/>
      <c r="C506" s="54"/>
      <c r="D506" s="54"/>
      <c r="E506" s="55"/>
      <c r="F506" s="54"/>
      <c r="G506" s="56"/>
      <c r="H506" s="57"/>
      <c r="I506" s="58"/>
    </row>
    <row r="507" spans="2:9" ht="13.2">
      <c r="B507" s="59"/>
      <c r="C507" s="54"/>
      <c r="D507" s="54"/>
      <c r="E507" s="60"/>
      <c r="F507" s="54"/>
      <c r="G507" s="170"/>
      <c r="H507" s="62"/>
      <c r="I507" s="164"/>
    </row>
    <row r="508" spans="2:9" ht="12">
      <c r="B508" s="43"/>
      <c r="C508" s="54"/>
      <c r="D508" s="54"/>
      <c r="E508" s="64"/>
      <c r="F508" s="54"/>
      <c r="G508" s="56"/>
      <c r="H508" s="57"/>
      <c r="I508" s="58"/>
    </row>
    <row r="509" spans="2:9" ht="13.2">
      <c r="B509" s="59"/>
      <c r="C509" s="65"/>
      <c r="D509" s="65"/>
      <c r="E509" s="66"/>
      <c r="F509" s="54"/>
      <c r="G509" s="170"/>
      <c r="H509" s="62"/>
      <c r="I509" s="164"/>
    </row>
    <row r="510" spans="2:9" ht="13.8">
      <c r="B510" s="43"/>
      <c r="C510" s="465"/>
      <c r="D510" s="465"/>
      <c r="E510" s="465"/>
      <c r="F510" s="74"/>
      <c r="G510" s="198"/>
      <c r="H510" s="36"/>
      <c r="I510" s="154"/>
    </row>
    <row r="511" spans="2:9" ht="13.8">
      <c r="B511" s="144"/>
      <c r="C511" s="470"/>
      <c r="D511" s="470"/>
      <c r="E511" s="470"/>
      <c r="F511" s="470"/>
      <c r="G511" s="470"/>
      <c r="H511" s="470"/>
      <c r="I511" s="470"/>
    </row>
    <row r="512" spans="2:9" ht="13.8">
      <c r="B512" s="161"/>
      <c r="C512" s="468"/>
      <c r="D512" s="468"/>
      <c r="E512" s="469"/>
      <c r="F512" s="469"/>
      <c r="G512" s="469"/>
      <c r="H512" s="469"/>
      <c r="I512" s="469"/>
    </row>
    <row r="513" spans="2:9" ht="12">
      <c r="B513" s="145"/>
      <c r="C513" s="146"/>
      <c r="D513" s="162"/>
      <c r="E513" s="155"/>
      <c r="F513" s="155"/>
      <c r="G513" s="147"/>
      <c r="H513" s="148"/>
      <c r="I513" s="149"/>
    </row>
    <row r="514" spans="2:9" ht="13.2">
      <c r="B514" s="43"/>
      <c r="C514" s="44"/>
      <c r="D514" s="44"/>
      <c r="E514" s="45"/>
      <c r="F514" s="45"/>
      <c r="G514" s="166"/>
      <c r="H514" s="47"/>
      <c r="I514" s="48"/>
    </row>
    <row r="515" spans="2:9" ht="13.2">
      <c r="B515" s="43"/>
      <c r="C515" s="49"/>
      <c r="D515" s="49"/>
      <c r="E515" s="51"/>
      <c r="F515" s="51"/>
      <c r="G515" s="167"/>
      <c r="H515" s="52"/>
      <c r="I515" s="53"/>
    </row>
    <row r="516" spans="2:9" ht="12">
      <c r="B516" s="43"/>
      <c r="C516" s="124"/>
      <c r="D516" s="124"/>
      <c r="E516" s="125"/>
      <c r="F516" s="126"/>
      <c r="G516" s="127"/>
      <c r="H516" s="128"/>
      <c r="I516" s="58"/>
    </row>
    <row r="517" spans="2:9" ht="13.2">
      <c r="B517" s="59"/>
      <c r="C517" s="129"/>
      <c r="D517" s="129"/>
      <c r="E517" s="130"/>
      <c r="F517" s="129"/>
      <c r="G517" s="168"/>
      <c r="H517" s="62"/>
      <c r="I517" s="164"/>
    </row>
    <row r="518" spans="2:9" ht="13.2">
      <c r="B518" s="43"/>
      <c r="C518" s="44"/>
      <c r="D518" s="44"/>
      <c r="E518" s="45"/>
      <c r="F518" s="45"/>
      <c r="G518" s="166"/>
      <c r="H518" s="153"/>
      <c r="I518" s="48"/>
    </row>
    <row r="519" spans="2:9" ht="13.2">
      <c r="B519" s="43"/>
      <c r="C519" s="49"/>
      <c r="D519" s="49"/>
      <c r="E519" s="50"/>
      <c r="F519" s="51"/>
      <c r="G519" s="167"/>
      <c r="H519" s="165"/>
      <c r="I519" s="53"/>
    </row>
    <row r="520" spans="2:9" ht="12">
      <c r="B520" s="43"/>
      <c r="C520" s="54"/>
      <c r="D520" s="54"/>
      <c r="E520" s="55"/>
      <c r="F520" s="54"/>
      <c r="G520" s="56"/>
      <c r="H520" s="57"/>
      <c r="I520" s="58"/>
    </row>
    <row r="521" spans="2:9" ht="13.2">
      <c r="B521" s="59"/>
      <c r="C521" s="54"/>
      <c r="D521" s="54"/>
      <c r="E521" s="60"/>
      <c r="F521" s="54"/>
      <c r="G521" s="168"/>
      <c r="H521" s="62"/>
      <c r="I521" s="164"/>
    </row>
    <row r="522" spans="2:9" ht="12">
      <c r="B522" s="43"/>
      <c r="C522" s="54"/>
      <c r="D522" s="54"/>
      <c r="E522" s="64"/>
      <c r="F522" s="54"/>
      <c r="G522" s="56"/>
      <c r="H522" s="57"/>
      <c r="I522" s="58"/>
    </row>
    <row r="523" spans="2:9" ht="13.2">
      <c r="B523" s="59"/>
      <c r="C523" s="65"/>
      <c r="D523" s="65"/>
      <c r="E523" s="66"/>
      <c r="F523" s="54"/>
      <c r="G523" s="168"/>
      <c r="H523" s="62"/>
      <c r="I523" s="164"/>
    </row>
    <row r="524" spans="2:9" ht="13.2">
      <c r="B524" s="59"/>
      <c r="C524" s="55"/>
      <c r="D524" s="55"/>
      <c r="E524" s="66"/>
      <c r="F524" s="54"/>
      <c r="G524" s="168"/>
      <c r="H524" s="62"/>
      <c r="I524" s="164"/>
    </row>
    <row r="525" spans="2:9" ht="13.2">
      <c r="B525" s="59"/>
      <c r="C525" s="55"/>
      <c r="D525" s="55"/>
      <c r="E525" s="66"/>
      <c r="F525" s="54"/>
      <c r="G525" s="168"/>
      <c r="H525" s="62"/>
      <c r="I525" s="164"/>
    </row>
    <row r="526" spans="2:9" ht="13.2">
      <c r="B526" s="59"/>
      <c r="C526" s="54"/>
      <c r="D526" s="54"/>
      <c r="E526" s="66"/>
      <c r="F526" s="54"/>
      <c r="G526" s="168"/>
      <c r="H526" s="62"/>
      <c r="I526" s="164"/>
    </row>
    <row r="527" spans="2:9" ht="13.8">
      <c r="B527" s="43"/>
      <c r="C527" s="465"/>
      <c r="D527" s="465"/>
      <c r="E527" s="465"/>
      <c r="F527" s="74"/>
      <c r="G527" s="142"/>
      <c r="H527" s="36"/>
      <c r="I527" s="181"/>
    </row>
    <row r="528" spans="2:9" ht="13.8">
      <c r="B528" s="144"/>
      <c r="C528" s="471"/>
      <c r="D528" s="471"/>
      <c r="E528" s="472"/>
      <c r="F528" s="472"/>
      <c r="G528" s="472"/>
      <c r="H528" s="472"/>
      <c r="I528" s="472"/>
    </row>
    <row r="529" spans="2:9" ht="13.8">
      <c r="B529" s="161"/>
      <c r="C529" s="468"/>
      <c r="D529" s="468"/>
      <c r="E529" s="469"/>
      <c r="F529" s="469"/>
      <c r="G529" s="469"/>
      <c r="H529" s="469"/>
      <c r="I529" s="469"/>
    </row>
    <row r="530" spans="2:9" ht="12">
      <c r="B530" s="145"/>
      <c r="C530" s="146"/>
      <c r="D530" s="162"/>
      <c r="E530" s="155"/>
      <c r="F530" s="155"/>
      <c r="G530" s="147"/>
      <c r="H530" s="148"/>
      <c r="I530" s="149"/>
    </row>
    <row r="531" spans="2:9" ht="13.2">
      <c r="B531" s="43"/>
      <c r="C531" s="44"/>
      <c r="D531" s="44"/>
      <c r="E531" s="45"/>
      <c r="F531" s="45"/>
      <c r="G531" s="150"/>
      <c r="H531" s="47"/>
      <c r="I531" s="48"/>
    </row>
    <row r="532" spans="2:9" ht="13.2">
      <c r="B532" s="43"/>
      <c r="C532" s="49"/>
      <c r="D532" s="49"/>
      <c r="E532" s="51"/>
      <c r="F532" s="51"/>
      <c r="G532" s="151"/>
      <c r="H532" s="52"/>
      <c r="I532" s="53"/>
    </row>
    <row r="533" spans="2:9" ht="12">
      <c r="B533" s="43"/>
      <c r="C533" s="124"/>
      <c r="D533" s="124"/>
      <c r="E533" s="125"/>
      <c r="F533" s="126"/>
      <c r="G533" s="127"/>
      <c r="H533" s="128"/>
      <c r="I533" s="58"/>
    </row>
    <row r="534" spans="2:9" ht="13.2">
      <c r="B534" s="59"/>
      <c r="C534" s="129"/>
      <c r="D534" s="129"/>
      <c r="E534" s="130"/>
      <c r="F534" s="129"/>
      <c r="G534" s="170"/>
      <c r="H534" s="62"/>
      <c r="I534" s="164"/>
    </row>
    <row r="535" spans="2:9" ht="12">
      <c r="B535" s="67"/>
      <c r="C535" s="135"/>
      <c r="D535" s="135"/>
      <c r="E535" s="136"/>
      <c r="F535" s="70"/>
      <c r="G535" s="198"/>
      <c r="H535" s="163"/>
      <c r="I535" s="159"/>
    </row>
    <row r="536" spans="2:9" ht="13.2">
      <c r="B536" s="43"/>
      <c r="C536" s="44"/>
      <c r="D536" s="44"/>
      <c r="E536" s="45"/>
      <c r="F536" s="45"/>
      <c r="G536" s="48"/>
      <c r="H536" s="153"/>
      <c r="I536" s="48"/>
    </row>
    <row r="537" spans="2:9" ht="13.2">
      <c r="B537" s="43"/>
      <c r="C537" s="49"/>
      <c r="D537" s="49"/>
      <c r="E537" s="50"/>
      <c r="F537" s="51"/>
      <c r="G537" s="53"/>
      <c r="H537" s="165"/>
      <c r="I537" s="53"/>
    </row>
    <row r="538" spans="2:9" ht="12">
      <c r="B538" s="43"/>
      <c r="C538" s="54"/>
      <c r="D538" s="54"/>
      <c r="E538" s="55"/>
      <c r="F538" s="54"/>
      <c r="G538" s="56"/>
      <c r="H538" s="57"/>
      <c r="I538" s="58"/>
    </row>
    <row r="539" spans="2:9" ht="13.2">
      <c r="B539" s="59"/>
      <c r="C539" s="54"/>
      <c r="D539" s="54"/>
      <c r="E539" s="60"/>
      <c r="F539" s="54"/>
      <c r="G539" s="170"/>
      <c r="H539" s="62"/>
      <c r="I539" s="164"/>
    </row>
    <row r="540" spans="2:9" ht="12">
      <c r="B540" s="43"/>
      <c r="C540" s="54"/>
      <c r="D540" s="54"/>
      <c r="E540" s="64"/>
      <c r="F540" s="54"/>
      <c r="G540" s="56"/>
      <c r="H540" s="57"/>
      <c r="I540" s="58"/>
    </row>
    <row r="541" spans="2:9" ht="13.2">
      <c r="B541" s="59"/>
      <c r="C541" s="65"/>
      <c r="D541" s="65"/>
      <c r="E541" s="66"/>
      <c r="F541" s="54"/>
      <c r="G541" s="170"/>
      <c r="H541" s="62"/>
      <c r="I541" s="164"/>
    </row>
    <row r="542" spans="2:9" ht="13.8">
      <c r="B542" s="43"/>
      <c r="C542" s="465"/>
      <c r="D542" s="465"/>
      <c r="E542" s="465"/>
      <c r="F542" s="74"/>
      <c r="G542" s="198"/>
      <c r="H542" s="36"/>
      <c r="I542" s="143"/>
    </row>
    <row r="543" spans="2:9" ht="13.8">
      <c r="B543" s="144"/>
      <c r="C543" s="470"/>
      <c r="D543" s="470"/>
      <c r="E543" s="470"/>
      <c r="F543" s="470"/>
      <c r="G543" s="470"/>
      <c r="H543" s="470"/>
      <c r="I543" s="470"/>
    </row>
    <row r="544" spans="2:9" ht="13.8">
      <c r="B544" s="161"/>
      <c r="C544" s="468"/>
      <c r="D544" s="468"/>
      <c r="E544" s="469"/>
      <c r="F544" s="469"/>
      <c r="G544" s="469"/>
      <c r="H544" s="469"/>
      <c r="I544" s="469"/>
    </row>
    <row r="545" spans="2:9" ht="12">
      <c r="B545" s="145"/>
      <c r="C545" s="146"/>
      <c r="D545" s="162"/>
      <c r="E545" s="155"/>
      <c r="F545" s="155"/>
      <c r="G545" s="147"/>
      <c r="H545" s="148"/>
      <c r="I545" s="149"/>
    </row>
    <row r="546" spans="2:9" ht="13.2">
      <c r="B546" s="43"/>
      <c r="C546" s="44"/>
      <c r="D546" s="44"/>
      <c r="E546" s="45"/>
      <c r="F546" s="45"/>
      <c r="G546" s="166"/>
      <c r="H546" s="47"/>
      <c r="I546" s="48"/>
    </row>
    <row r="547" spans="2:9" ht="13.2">
      <c r="B547" s="43"/>
      <c r="C547" s="49"/>
      <c r="D547" s="49"/>
      <c r="E547" s="51"/>
      <c r="F547" s="51"/>
      <c r="G547" s="167"/>
      <c r="H547" s="52"/>
      <c r="I547" s="53"/>
    </row>
    <row r="548" spans="2:9" ht="12">
      <c r="B548" s="43"/>
      <c r="C548" s="124"/>
      <c r="D548" s="124"/>
      <c r="E548" s="125"/>
      <c r="F548" s="126"/>
      <c r="G548" s="127"/>
      <c r="H548" s="128"/>
      <c r="I548" s="58"/>
    </row>
    <row r="549" spans="2:9" ht="13.2">
      <c r="B549" s="59"/>
      <c r="C549" s="129"/>
      <c r="D549" s="129"/>
      <c r="E549" s="130"/>
      <c r="F549" s="129"/>
      <c r="G549" s="168"/>
      <c r="H549" s="62"/>
      <c r="I549" s="164"/>
    </row>
    <row r="550" spans="2:9" ht="13.2">
      <c r="B550" s="59"/>
      <c r="C550" s="134"/>
      <c r="D550" s="134"/>
      <c r="E550" s="130"/>
      <c r="F550" s="129"/>
      <c r="G550" s="168"/>
      <c r="H550" s="62"/>
      <c r="I550" s="164"/>
    </row>
    <row r="551" spans="2:9" ht="12">
      <c r="B551" s="67"/>
      <c r="C551" s="135"/>
      <c r="D551" s="135"/>
      <c r="E551" s="136"/>
      <c r="F551" s="70"/>
      <c r="G551" s="171"/>
      <c r="H551" s="163"/>
      <c r="I551" s="159"/>
    </row>
    <row r="552" spans="2:9" ht="13.2">
      <c r="B552" s="43"/>
      <c r="C552" s="44"/>
      <c r="D552" s="44"/>
      <c r="E552" s="45"/>
      <c r="F552" s="45"/>
      <c r="G552" s="166"/>
      <c r="H552" s="153"/>
      <c r="I552" s="48"/>
    </row>
    <row r="553" spans="2:9" ht="13.2">
      <c r="B553" s="43"/>
      <c r="C553" s="49"/>
      <c r="D553" s="49"/>
      <c r="E553" s="50"/>
      <c r="F553" s="51"/>
      <c r="G553" s="167"/>
      <c r="H553" s="165"/>
      <c r="I553" s="53"/>
    </row>
    <row r="554" spans="2:9" ht="12">
      <c r="B554" s="43"/>
      <c r="C554" s="54"/>
      <c r="D554" s="54"/>
      <c r="E554" s="55"/>
      <c r="F554" s="54"/>
      <c r="G554" s="56"/>
      <c r="H554" s="57"/>
      <c r="I554" s="58"/>
    </row>
    <row r="555" spans="2:9" ht="13.2">
      <c r="B555" s="59"/>
      <c r="C555" s="54"/>
      <c r="D555" s="54"/>
      <c r="E555" s="60"/>
      <c r="F555" s="54"/>
      <c r="G555" s="168"/>
      <c r="H555" s="62"/>
      <c r="I555" s="164"/>
    </row>
    <row r="556" spans="2:9" ht="12">
      <c r="B556" s="43"/>
      <c r="C556" s="54"/>
      <c r="D556" s="54"/>
      <c r="E556" s="64"/>
      <c r="F556" s="54"/>
      <c r="G556" s="56"/>
      <c r="H556" s="57"/>
      <c r="I556" s="58"/>
    </row>
    <row r="557" spans="2:9" ht="13.2">
      <c r="B557" s="59"/>
      <c r="C557" s="65"/>
      <c r="D557" s="65"/>
      <c r="E557" s="66"/>
      <c r="F557" s="54"/>
      <c r="G557" s="168"/>
      <c r="H557" s="62"/>
      <c r="I557" s="164"/>
    </row>
    <row r="558" spans="2:9" ht="13.2">
      <c r="B558" s="59"/>
      <c r="C558" s="55"/>
      <c r="D558" s="55"/>
      <c r="E558" s="66"/>
      <c r="F558" s="54"/>
      <c r="G558" s="168"/>
      <c r="H558" s="62"/>
      <c r="I558" s="164"/>
    </row>
    <row r="559" spans="2:9" ht="13.2">
      <c r="B559" s="59"/>
      <c r="C559" s="55"/>
      <c r="D559" s="55"/>
      <c r="E559" s="66"/>
      <c r="F559" s="54"/>
      <c r="G559" s="168"/>
      <c r="H559" s="62"/>
      <c r="I559" s="164"/>
    </row>
    <row r="560" spans="2:9" ht="13.2">
      <c r="B560" s="59"/>
      <c r="C560" s="55"/>
      <c r="D560" s="55"/>
      <c r="E560" s="66"/>
      <c r="F560" s="54"/>
      <c r="G560" s="168"/>
      <c r="H560" s="62"/>
      <c r="I560" s="164"/>
    </row>
    <row r="561" spans="2:9" ht="13.2">
      <c r="B561" s="59"/>
      <c r="C561" s="54"/>
      <c r="D561" s="54"/>
      <c r="E561" s="66"/>
      <c r="F561" s="54"/>
      <c r="G561" s="168"/>
      <c r="H561" s="62"/>
      <c r="I561" s="164"/>
    </row>
    <row r="562" spans="2:9" ht="13.8">
      <c r="B562" s="43"/>
      <c r="C562" s="465"/>
      <c r="D562" s="465"/>
      <c r="E562" s="465"/>
      <c r="F562" s="204"/>
      <c r="G562" s="142"/>
      <c r="H562" s="36"/>
      <c r="I562" s="143"/>
    </row>
    <row r="563" spans="2:9" ht="13.8">
      <c r="B563" s="161"/>
      <c r="C563" s="468"/>
      <c r="D563" s="468"/>
      <c r="E563" s="469"/>
      <c r="F563" s="469"/>
      <c r="G563" s="469"/>
      <c r="H563" s="469"/>
      <c r="I563" s="469"/>
    </row>
    <row r="564" spans="2:9" ht="12">
      <c r="B564" s="145"/>
      <c r="C564" s="146"/>
      <c r="D564" s="162"/>
      <c r="E564" s="155"/>
      <c r="F564" s="155"/>
      <c r="G564" s="147"/>
      <c r="H564" s="148"/>
      <c r="I564" s="149"/>
    </row>
    <row r="565" spans="2:9" ht="13.2">
      <c r="B565" s="43"/>
      <c r="C565" s="44"/>
      <c r="D565" s="44"/>
      <c r="E565" s="45"/>
      <c r="F565" s="45"/>
      <c r="G565" s="166"/>
      <c r="H565" s="47"/>
      <c r="I565" s="48"/>
    </row>
    <row r="566" spans="2:9" ht="13.2">
      <c r="B566" s="43"/>
      <c r="C566" s="49"/>
      <c r="D566" s="49"/>
      <c r="E566" s="51"/>
      <c r="F566" s="51"/>
      <c r="G566" s="167"/>
      <c r="H566" s="52"/>
      <c r="I566" s="53"/>
    </row>
    <row r="567" spans="2:9" ht="12">
      <c r="B567" s="43"/>
      <c r="C567" s="124"/>
      <c r="D567" s="124"/>
      <c r="E567" s="125"/>
      <c r="F567" s="126"/>
      <c r="G567" s="127"/>
      <c r="H567" s="128"/>
      <c r="I567" s="58"/>
    </row>
    <row r="568" spans="2:9">
      <c r="B568" s="59"/>
      <c r="C568" s="129"/>
      <c r="D568" s="129"/>
      <c r="E568" s="130"/>
      <c r="F568" s="129"/>
      <c r="G568" s="168"/>
      <c r="H568" s="205"/>
      <c r="I568" s="112"/>
    </row>
    <row r="569" spans="2:9">
      <c r="B569" s="59"/>
      <c r="C569" s="133"/>
      <c r="D569" s="133"/>
      <c r="E569" s="130"/>
      <c r="F569" s="129"/>
      <c r="G569" s="168"/>
      <c r="H569" s="205"/>
      <c r="I569" s="112"/>
    </row>
    <row r="570" spans="2:9">
      <c r="B570" s="59"/>
      <c r="C570" s="134"/>
      <c r="D570" s="134"/>
      <c r="E570" s="130"/>
      <c r="F570" s="129"/>
      <c r="G570" s="168"/>
      <c r="H570" s="205"/>
      <c r="I570" s="112"/>
    </row>
    <row r="571" spans="2:9">
      <c r="B571" s="59"/>
      <c r="C571" s="134"/>
      <c r="D571" s="134"/>
      <c r="E571" s="130"/>
      <c r="F571" s="129"/>
      <c r="G571" s="168"/>
      <c r="H571" s="205"/>
      <c r="I571" s="112"/>
    </row>
    <row r="572" spans="2:9" ht="12">
      <c r="B572" s="67"/>
      <c r="C572" s="135"/>
      <c r="D572" s="135"/>
      <c r="E572" s="136"/>
      <c r="F572" s="70"/>
      <c r="G572" s="171"/>
      <c r="H572" s="163"/>
      <c r="I572" s="159"/>
    </row>
    <row r="573" spans="2:9" ht="13.2">
      <c r="B573" s="43"/>
      <c r="C573" s="44"/>
      <c r="D573" s="44"/>
      <c r="E573" s="45"/>
      <c r="F573" s="45"/>
      <c r="G573" s="166"/>
      <c r="H573" s="36"/>
      <c r="I573" s="206"/>
    </row>
    <row r="574" spans="2:9" ht="13.2">
      <c r="B574" s="43"/>
      <c r="C574" s="49"/>
      <c r="D574" s="49"/>
      <c r="E574" s="50"/>
      <c r="F574" s="51"/>
      <c r="G574" s="167"/>
      <c r="H574" s="165"/>
      <c r="I574" s="165"/>
    </row>
    <row r="575" spans="2:9" ht="12">
      <c r="B575" s="43"/>
      <c r="C575" s="54"/>
      <c r="D575" s="54"/>
      <c r="E575" s="55"/>
      <c r="F575" s="54"/>
      <c r="G575" s="56"/>
      <c r="H575" s="57"/>
      <c r="I575" s="58"/>
    </row>
    <row r="576" spans="2:9">
      <c r="B576" s="59"/>
      <c r="C576" s="54"/>
      <c r="D576" s="54"/>
      <c r="E576" s="60"/>
      <c r="F576" s="54"/>
      <c r="G576" s="168"/>
      <c r="H576" s="205"/>
      <c r="I576" s="112"/>
    </row>
    <row r="577" spans="2:9" ht="12">
      <c r="B577" s="43"/>
      <c r="C577" s="54"/>
      <c r="D577" s="54"/>
      <c r="E577" s="64"/>
      <c r="F577" s="54"/>
      <c r="G577" s="56"/>
      <c r="H577" s="57"/>
      <c r="I577" s="58"/>
    </row>
    <row r="578" spans="2:9">
      <c r="B578" s="59"/>
      <c r="C578" s="65"/>
      <c r="D578" s="65"/>
      <c r="E578" s="66"/>
      <c r="F578" s="54"/>
      <c r="G578" s="168"/>
      <c r="H578" s="205"/>
      <c r="I578" s="112"/>
    </row>
    <row r="579" spans="2:9">
      <c r="B579" s="59"/>
      <c r="C579" s="55"/>
      <c r="D579" s="55"/>
      <c r="E579" s="66"/>
      <c r="F579" s="54"/>
      <c r="G579" s="168"/>
      <c r="H579" s="205"/>
      <c r="I579" s="112"/>
    </row>
    <row r="580" spans="2:9">
      <c r="B580" s="59"/>
      <c r="C580" s="55"/>
      <c r="D580" s="55"/>
      <c r="E580" s="66"/>
      <c r="F580" s="54"/>
      <c r="G580" s="168"/>
      <c r="H580" s="205"/>
      <c r="I580" s="112"/>
    </row>
    <row r="581" spans="2:9">
      <c r="B581" s="59"/>
      <c r="C581" s="55"/>
      <c r="D581" s="55"/>
      <c r="E581" s="66"/>
      <c r="F581" s="54"/>
      <c r="G581" s="168"/>
      <c r="H581" s="205"/>
      <c r="I581" s="112"/>
    </row>
    <row r="582" spans="2:9" ht="12">
      <c r="B582" s="43"/>
      <c r="C582" s="54"/>
      <c r="D582" s="54"/>
      <c r="E582" s="64"/>
      <c r="F582" s="54"/>
      <c r="G582" s="56"/>
      <c r="H582" s="57"/>
      <c r="I582" s="58"/>
    </row>
    <row r="583" spans="2:9">
      <c r="B583" s="59"/>
      <c r="C583" s="54"/>
      <c r="D583" s="54"/>
      <c r="E583" s="66"/>
      <c r="F583" s="54"/>
      <c r="G583" s="168"/>
      <c r="H583" s="205"/>
      <c r="I583" s="112"/>
    </row>
    <row r="584" spans="2:9" ht="13.8">
      <c r="B584" s="43"/>
      <c r="C584" s="465"/>
      <c r="D584" s="465"/>
      <c r="E584" s="465"/>
      <c r="F584" s="204"/>
      <c r="G584" s="142"/>
      <c r="H584" s="36"/>
      <c r="I584" s="143"/>
    </row>
    <row r="585" spans="2:9" ht="13.8">
      <c r="B585" s="144"/>
      <c r="C585" s="470"/>
      <c r="D585" s="470"/>
      <c r="E585" s="470"/>
      <c r="F585" s="470"/>
      <c r="G585" s="470"/>
      <c r="H585" s="470"/>
      <c r="I585" s="470"/>
    </row>
    <row r="586" spans="2:9" ht="13.8">
      <c r="B586" s="161"/>
      <c r="C586" s="468"/>
      <c r="D586" s="468"/>
      <c r="E586" s="469"/>
      <c r="F586" s="469"/>
      <c r="G586" s="469"/>
      <c r="H586" s="469"/>
      <c r="I586" s="469"/>
    </row>
    <row r="587" spans="2:9" ht="12">
      <c r="B587" s="145"/>
      <c r="C587" s="146"/>
      <c r="D587" s="162"/>
      <c r="E587" s="155"/>
      <c r="F587" s="155"/>
      <c r="G587" s="147"/>
      <c r="H587" s="148"/>
      <c r="I587" s="149"/>
    </row>
    <row r="588" spans="2:9" ht="13.2">
      <c r="B588" s="43"/>
      <c r="C588" s="44"/>
      <c r="D588" s="44"/>
      <c r="E588" s="45"/>
      <c r="F588" s="45"/>
      <c r="G588" s="150"/>
      <c r="H588" s="47"/>
      <c r="I588" s="48"/>
    </row>
    <row r="589" spans="2:9" ht="13.2">
      <c r="B589" s="43"/>
      <c r="C589" s="49"/>
      <c r="D589" s="49"/>
      <c r="E589" s="51"/>
      <c r="F589" s="51"/>
      <c r="G589" s="151"/>
      <c r="H589" s="52"/>
      <c r="I589" s="53"/>
    </row>
    <row r="590" spans="2:9" ht="12">
      <c r="B590" s="43"/>
      <c r="C590" s="124"/>
      <c r="D590" s="124"/>
      <c r="E590" s="125"/>
      <c r="F590" s="126"/>
      <c r="G590" s="127"/>
      <c r="H590" s="128"/>
      <c r="I590" s="58"/>
    </row>
    <row r="591" spans="2:9">
      <c r="B591" s="59"/>
      <c r="C591" s="129"/>
      <c r="D591" s="129"/>
      <c r="E591" s="130"/>
      <c r="F591" s="129"/>
      <c r="G591" s="170"/>
      <c r="H591" s="205"/>
      <c r="I591" s="112"/>
    </row>
    <row r="592" spans="2:9">
      <c r="B592" s="59"/>
      <c r="C592" s="133"/>
      <c r="D592" s="133"/>
      <c r="E592" s="130"/>
      <c r="F592" s="129"/>
      <c r="G592" s="170"/>
      <c r="H592" s="205"/>
      <c r="I592" s="112"/>
    </row>
    <row r="593" spans="2:9">
      <c r="B593" s="59"/>
      <c r="C593" s="134"/>
      <c r="D593" s="134"/>
      <c r="E593" s="130"/>
      <c r="F593" s="129"/>
      <c r="G593" s="170"/>
      <c r="H593" s="205"/>
      <c r="I593" s="112"/>
    </row>
    <row r="594" spans="2:9" ht="12">
      <c r="B594" s="67"/>
      <c r="C594" s="135"/>
      <c r="D594" s="135"/>
      <c r="E594" s="136"/>
      <c r="F594" s="70"/>
      <c r="G594" s="198"/>
      <c r="H594" s="163"/>
      <c r="I594" s="159"/>
    </row>
    <row r="595" spans="2:9" ht="13.2">
      <c r="B595" s="43"/>
      <c r="C595" s="44"/>
      <c r="D595" s="44"/>
      <c r="E595" s="45"/>
      <c r="F595" s="45"/>
      <c r="G595" s="48"/>
      <c r="H595" s="36"/>
      <c r="I595" s="206"/>
    </row>
    <row r="596" spans="2:9" ht="13.2">
      <c r="B596" s="43"/>
      <c r="C596" s="49"/>
      <c r="D596" s="49"/>
      <c r="E596" s="50"/>
      <c r="F596" s="51"/>
      <c r="G596" s="53"/>
      <c r="H596" s="165"/>
      <c r="I596" s="165"/>
    </row>
    <row r="597" spans="2:9" ht="12">
      <c r="B597" s="43"/>
      <c r="C597" s="54"/>
      <c r="D597" s="54"/>
      <c r="E597" s="55"/>
      <c r="F597" s="54"/>
      <c r="G597" s="56"/>
      <c r="H597" s="57"/>
      <c r="I597" s="58"/>
    </row>
    <row r="598" spans="2:9">
      <c r="B598" s="59"/>
      <c r="C598" s="54"/>
      <c r="D598" s="54"/>
      <c r="E598" s="60"/>
      <c r="F598" s="54"/>
      <c r="G598" s="170"/>
      <c r="H598" s="205"/>
      <c r="I598" s="112"/>
    </row>
    <row r="599" spans="2:9" ht="12">
      <c r="B599" s="43"/>
      <c r="C599" s="54"/>
      <c r="D599" s="54"/>
      <c r="E599" s="64"/>
      <c r="F599" s="54"/>
      <c r="G599" s="56"/>
      <c r="H599" s="57"/>
      <c r="I599" s="58"/>
    </row>
    <row r="600" spans="2:9">
      <c r="B600" s="59"/>
      <c r="C600" s="55"/>
      <c r="D600" s="55"/>
      <c r="E600" s="66"/>
      <c r="F600" s="54"/>
      <c r="G600" s="170"/>
      <c r="H600" s="205"/>
      <c r="I600" s="112"/>
    </row>
    <row r="601" spans="2:9" ht="13.8">
      <c r="B601" s="43"/>
      <c r="C601" s="465"/>
      <c r="D601" s="465"/>
      <c r="E601" s="465"/>
      <c r="F601" s="74"/>
      <c r="G601" s="198"/>
      <c r="H601" s="36"/>
      <c r="I601" s="143"/>
    </row>
    <row r="602" spans="2:9" ht="13.8">
      <c r="B602" s="161"/>
      <c r="C602" s="468"/>
      <c r="D602" s="468"/>
      <c r="E602" s="469"/>
      <c r="F602" s="469"/>
      <c r="G602" s="469"/>
      <c r="H602" s="469"/>
      <c r="I602" s="469"/>
    </row>
    <row r="603" spans="2:9" ht="12">
      <c r="B603" s="145"/>
      <c r="C603" s="146"/>
      <c r="D603" s="162"/>
      <c r="E603" s="155"/>
      <c r="F603" s="155"/>
      <c r="G603" s="155"/>
      <c r="H603" s="148"/>
      <c r="I603" s="149"/>
    </row>
    <row r="604" spans="2:9" ht="13.2">
      <c r="B604" s="43"/>
      <c r="C604" s="44"/>
      <c r="D604" s="44"/>
      <c r="E604" s="45"/>
      <c r="F604" s="45"/>
      <c r="G604" s="150"/>
      <c r="H604" s="153"/>
      <c r="I604" s="48"/>
    </row>
    <row r="605" spans="2:9" ht="13.2">
      <c r="B605" s="43"/>
      <c r="C605" s="49"/>
      <c r="D605" s="49"/>
      <c r="E605" s="51"/>
      <c r="F605" s="51"/>
      <c r="G605" s="151"/>
      <c r="H605" s="207"/>
      <c r="I605" s="165"/>
    </row>
    <row r="606" spans="2:9" ht="12">
      <c r="B606" s="43"/>
      <c r="C606" s="124"/>
      <c r="D606" s="124"/>
      <c r="E606" s="125"/>
      <c r="F606" s="126"/>
      <c r="G606" s="127"/>
      <c r="H606" s="208"/>
      <c r="I606" s="58"/>
    </row>
    <row r="607" spans="2:9">
      <c r="B607" s="59"/>
      <c r="C607" s="129"/>
      <c r="D607" s="129"/>
      <c r="E607" s="125"/>
      <c r="F607" s="129"/>
      <c r="G607" s="170"/>
      <c r="H607" s="205"/>
      <c r="I607" s="112"/>
    </row>
    <row r="608" spans="2:9" ht="12">
      <c r="B608" s="67"/>
      <c r="C608" s="135"/>
      <c r="D608" s="135"/>
      <c r="E608" s="136"/>
      <c r="F608" s="70"/>
      <c r="G608" s="198"/>
      <c r="H608" s="163"/>
      <c r="I608" s="159"/>
    </row>
    <row r="609" spans="2:9" ht="13.2">
      <c r="B609" s="43"/>
      <c r="C609" s="44"/>
      <c r="D609" s="44"/>
      <c r="E609" s="45"/>
      <c r="F609" s="45"/>
      <c r="G609" s="48"/>
      <c r="H609" s="36"/>
      <c r="I609" s="206"/>
    </row>
    <row r="610" spans="2:9" ht="13.2">
      <c r="B610" s="43"/>
      <c r="C610" s="49"/>
      <c r="D610" s="49"/>
      <c r="E610" s="50"/>
      <c r="F610" s="51"/>
      <c r="G610" s="53"/>
      <c r="H610" s="165"/>
      <c r="I610" s="165"/>
    </row>
    <row r="611" spans="2:9" ht="12">
      <c r="B611" s="43"/>
      <c r="C611" s="54"/>
      <c r="D611" s="54"/>
      <c r="E611" s="55"/>
      <c r="F611" s="54"/>
      <c r="G611" s="56"/>
      <c r="H611" s="209"/>
      <c r="I611" s="58"/>
    </row>
    <row r="612" spans="2:9">
      <c r="B612" s="59"/>
      <c r="C612" s="54"/>
      <c r="D612" s="54"/>
      <c r="E612" s="60"/>
      <c r="F612" s="54"/>
      <c r="G612" s="170"/>
      <c r="H612" s="205"/>
      <c r="I612" s="112"/>
    </row>
    <row r="613" spans="2:9" ht="13.8">
      <c r="B613" s="43"/>
      <c r="C613" s="465"/>
      <c r="D613" s="465"/>
      <c r="E613" s="465"/>
      <c r="F613" s="74"/>
      <c r="G613" s="198"/>
      <c r="H613" s="36"/>
      <c r="I613" s="143"/>
    </row>
    <row r="614" spans="2:9" ht="13.8">
      <c r="B614" s="144"/>
      <c r="C614" s="470"/>
      <c r="D614" s="470"/>
      <c r="E614" s="470"/>
      <c r="F614" s="470"/>
      <c r="G614" s="470"/>
      <c r="H614" s="470"/>
      <c r="I614" s="470"/>
    </row>
    <row r="615" spans="2:9" ht="13.8">
      <c r="B615" s="161"/>
      <c r="C615" s="468"/>
      <c r="D615" s="468"/>
      <c r="E615" s="469"/>
      <c r="F615" s="469"/>
      <c r="G615" s="469"/>
      <c r="H615" s="469"/>
      <c r="I615" s="469"/>
    </row>
    <row r="616" spans="2:9" ht="12">
      <c r="B616" s="145"/>
      <c r="C616" s="146"/>
      <c r="D616" s="162"/>
      <c r="E616" s="155"/>
      <c r="F616" s="155"/>
      <c r="G616" s="155"/>
      <c r="H616" s="148"/>
      <c r="I616" s="149"/>
    </row>
    <row r="617" spans="2:9" ht="13.2">
      <c r="B617" s="43"/>
      <c r="C617" s="44"/>
      <c r="D617" s="44"/>
      <c r="E617" s="45"/>
      <c r="F617" s="45"/>
      <c r="G617" s="150"/>
      <c r="H617" s="153"/>
      <c r="I617" s="48"/>
    </row>
    <row r="618" spans="2:9" ht="13.2">
      <c r="B618" s="43"/>
      <c r="C618" s="49"/>
      <c r="D618" s="49"/>
      <c r="E618" s="51"/>
      <c r="F618" s="51"/>
      <c r="G618" s="151"/>
      <c r="H618" s="207"/>
      <c r="I618" s="53"/>
    </row>
    <row r="619" spans="2:9" ht="12">
      <c r="B619" s="43"/>
      <c r="C619" s="124"/>
      <c r="D619" s="124"/>
      <c r="E619" s="125"/>
      <c r="F619" s="126"/>
      <c r="G619" s="127"/>
      <c r="H619" s="128"/>
      <c r="I619" s="58"/>
    </row>
    <row r="620" spans="2:9" ht="13.2">
      <c r="B620" s="59"/>
      <c r="C620" s="129"/>
      <c r="D620" s="129"/>
      <c r="E620" s="130"/>
      <c r="F620" s="129"/>
      <c r="G620" s="170"/>
      <c r="H620" s="131"/>
      <c r="I620" s="210"/>
    </row>
    <row r="621" spans="2:9" ht="13.2">
      <c r="B621" s="59"/>
      <c r="C621" s="134"/>
      <c r="D621" s="134"/>
      <c r="E621" s="130"/>
      <c r="F621" s="129"/>
      <c r="G621" s="170"/>
      <c r="H621" s="131"/>
      <c r="I621" s="210"/>
    </row>
    <row r="622" spans="2:9" ht="13.2">
      <c r="B622" s="67"/>
      <c r="C622" s="135"/>
      <c r="D622" s="135"/>
      <c r="E622" s="136"/>
      <c r="F622" s="70"/>
      <c r="G622" s="198"/>
      <c r="H622" s="156"/>
      <c r="I622" s="157"/>
    </row>
    <row r="623" spans="2:9" ht="13.2">
      <c r="B623" s="43"/>
      <c r="C623" s="44"/>
      <c r="D623" s="44"/>
      <c r="E623" s="45"/>
      <c r="F623" s="45"/>
      <c r="G623" s="48"/>
      <c r="H623" s="138"/>
      <c r="I623" s="48"/>
    </row>
    <row r="624" spans="2:9" ht="13.2">
      <c r="B624" s="43"/>
      <c r="C624" s="49"/>
      <c r="D624" s="49"/>
      <c r="E624" s="50"/>
      <c r="F624" s="51"/>
      <c r="G624" s="53"/>
      <c r="H624" s="160"/>
      <c r="I624" s="160"/>
    </row>
    <row r="625" spans="2:9" ht="13.2">
      <c r="B625" s="43"/>
      <c r="C625" s="54"/>
      <c r="D625" s="54"/>
      <c r="E625" s="55"/>
      <c r="F625" s="54"/>
      <c r="G625" s="56"/>
      <c r="H625" s="140"/>
      <c r="I625" s="141"/>
    </row>
    <row r="626" spans="2:9" ht="13.2">
      <c r="B626" s="59"/>
      <c r="C626" s="54"/>
      <c r="D626" s="54"/>
      <c r="E626" s="60"/>
      <c r="F626" s="54"/>
      <c r="G626" s="170"/>
      <c r="H626" s="131"/>
      <c r="I626" s="210"/>
    </row>
    <row r="627" spans="2:9" ht="13.2">
      <c r="B627" s="43"/>
      <c r="C627" s="54"/>
      <c r="D627" s="54"/>
      <c r="E627" s="64"/>
      <c r="F627" s="54"/>
      <c r="G627" s="56"/>
      <c r="H627" s="140"/>
      <c r="I627" s="141"/>
    </row>
    <row r="628" spans="2:9" ht="13.2">
      <c r="B628" s="59"/>
      <c r="C628" s="65"/>
      <c r="D628" s="65"/>
      <c r="E628" s="66"/>
      <c r="F628" s="54"/>
      <c r="G628" s="170"/>
      <c r="H628" s="131"/>
      <c r="I628" s="210"/>
    </row>
    <row r="629" spans="2:9" ht="13.2">
      <c r="B629" s="59"/>
      <c r="C629" s="55"/>
      <c r="D629" s="55"/>
      <c r="E629" s="66"/>
      <c r="F629" s="54"/>
      <c r="G629" s="170"/>
      <c r="H629" s="131"/>
      <c r="I629" s="210"/>
    </row>
    <row r="630" spans="2:9" ht="13.2">
      <c r="B630" s="67"/>
      <c r="C630" s="68"/>
      <c r="D630" s="68"/>
      <c r="E630" s="69"/>
      <c r="F630" s="70"/>
      <c r="G630" s="198"/>
      <c r="H630" s="163"/>
      <c r="I630" s="159"/>
    </row>
    <row r="631" spans="2:9" ht="13.8">
      <c r="B631" s="43"/>
      <c r="C631" s="465"/>
      <c r="D631" s="465"/>
      <c r="E631" s="465"/>
      <c r="F631" s="74"/>
      <c r="G631" s="198"/>
      <c r="H631" s="36"/>
      <c r="I631" s="143"/>
    </row>
    <row r="632" spans="2:9" ht="13.8">
      <c r="B632" s="144"/>
      <c r="C632" s="470"/>
      <c r="D632" s="470"/>
      <c r="E632" s="470"/>
      <c r="F632" s="470"/>
      <c r="G632" s="470"/>
      <c r="H632" s="470"/>
      <c r="I632" s="470"/>
    </row>
    <row r="633" spans="2:9" ht="13.8">
      <c r="B633" s="161"/>
      <c r="C633" s="468"/>
      <c r="D633" s="468"/>
      <c r="E633" s="469"/>
      <c r="F633" s="469"/>
      <c r="G633" s="469"/>
      <c r="H633" s="469"/>
      <c r="I633" s="469"/>
    </row>
    <row r="634" spans="2:9" ht="12">
      <c r="B634" s="145"/>
      <c r="C634" s="146"/>
      <c r="D634" s="162"/>
      <c r="E634" s="155"/>
      <c r="F634" s="155"/>
      <c r="G634" s="155"/>
      <c r="H634" s="148"/>
      <c r="I634" s="149"/>
    </row>
    <row r="635" spans="2:9" ht="13.2">
      <c r="B635" s="43"/>
      <c r="C635" s="44"/>
      <c r="D635" s="44"/>
      <c r="E635" s="45"/>
      <c r="F635" s="45"/>
      <c r="G635" s="150"/>
      <c r="H635" s="153"/>
      <c r="I635" s="48"/>
    </row>
    <row r="636" spans="2:9" ht="13.2">
      <c r="B636" s="43"/>
      <c r="C636" s="49"/>
      <c r="D636" s="49"/>
      <c r="E636" s="51"/>
      <c r="F636" s="51"/>
      <c r="G636" s="151"/>
      <c r="H636" s="207"/>
      <c r="I636" s="53"/>
    </row>
    <row r="637" spans="2:9" ht="12">
      <c r="B637" s="43"/>
      <c r="C637" s="124"/>
      <c r="D637" s="124"/>
      <c r="E637" s="125"/>
      <c r="F637" s="126"/>
      <c r="G637" s="127"/>
      <c r="H637" s="128"/>
      <c r="I637" s="58"/>
    </row>
    <row r="638" spans="2:9" ht="13.2">
      <c r="B638" s="59"/>
      <c r="C638" s="129"/>
      <c r="D638" s="129"/>
      <c r="E638" s="130"/>
      <c r="F638" s="129"/>
      <c r="G638" s="170"/>
      <c r="H638" s="131"/>
      <c r="I638" s="210"/>
    </row>
    <row r="639" spans="2:9" ht="13.2">
      <c r="B639" s="59"/>
      <c r="C639" s="134"/>
      <c r="D639" s="134"/>
      <c r="E639" s="130"/>
      <c r="F639" s="129"/>
      <c r="G639" s="170"/>
      <c r="H639" s="131"/>
      <c r="I639" s="210"/>
    </row>
    <row r="640" spans="2:9" ht="13.2">
      <c r="B640" s="67"/>
      <c r="C640" s="135"/>
      <c r="D640" s="135"/>
      <c r="E640" s="136"/>
      <c r="F640" s="70"/>
      <c r="G640" s="198"/>
      <c r="H640" s="156"/>
      <c r="I640" s="157"/>
    </row>
    <row r="641" spans="2:9" ht="13.2">
      <c r="B641" s="43"/>
      <c r="C641" s="44"/>
      <c r="D641" s="44"/>
      <c r="E641" s="45"/>
      <c r="F641" s="45"/>
      <c r="G641" s="48"/>
      <c r="H641" s="138"/>
      <c r="I641" s="48"/>
    </row>
    <row r="642" spans="2:9" ht="13.2">
      <c r="B642" s="43"/>
      <c r="C642" s="49"/>
      <c r="D642" s="49"/>
      <c r="E642" s="50"/>
      <c r="F642" s="51"/>
      <c r="G642" s="53"/>
      <c r="H642" s="160"/>
      <c r="I642" s="160"/>
    </row>
    <row r="643" spans="2:9" ht="13.2">
      <c r="B643" s="43"/>
      <c r="C643" s="54"/>
      <c r="D643" s="54"/>
      <c r="E643" s="55"/>
      <c r="F643" s="54"/>
      <c r="G643" s="56"/>
      <c r="H643" s="140"/>
      <c r="I643" s="141"/>
    </row>
    <row r="644" spans="2:9" ht="13.2">
      <c r="B644" s="59"/>
      <c r="C644" s="54"/>
      <c r="D644" s="54"/>
      <c r="E644" s="60"/>
      <c r="F644" s="54"/>
      <c r="G644" s="170"/>
      <c r="H644" s="131"/>
      <c r="I644" s="210"/>
    </row>
    <row r="645" spans="2:9" ht="13.2">
      <c r="B645" s="43"/>
      <c r="C645" s="54"/>
      <c r="D645" s="54"/>
      <c r="E645" s="64"/>
      <c r="F645" s="54"/>
      <c r="G645" s="56"/>
      <c r="H645" s="140"/>
      <c r="I645" s="141"/>
    </row>
    <row r="646" spans="2:9" ht="13.2">
      <c r="B646" s="59"/>
      <c r="C646" s="65"/>
      <c r="D646" s="65"/>
      <c r="E646" s="66"/>
      <c r="F646" s="54"/>
      <c r="G646" s="170"/>
      <c r="H646" s="131"/>
      <c r="I646" s="210"/>
    </row>
    <row r="647" spans="2:9" ht="13.2">
      <c r="B647" s="59"/>
      <c r="C647" s="55"/>
      <c r="D647" s="55"/>
      <c r="E647" s="66"/>
      <c r="F647" s="54"/>
      <c r="G647" s="170"/>
      <c r="H647" s="131"/>
      <c r="I647" s="210"/>
    </row>
    <row r="648" spans="2:9" ht="13.8">
      <c r="B648" s="43"/>
      <c r="C648" s="465"/>
      <c r="D648" s="465"/>
      <c r="E648" s="465"/>
      <c r="F648" s="74"/>
      <c r="G648" s="198"/>
      <c r="H648" s="36"/>
      <c r="I648" s="143"/>
    </row>
    <row r="649" spans="2:9" ht="13.8">
      <c r="B649" s="144"/>
      <c r="C649" s="470"/>
      <c r="D649" s="470"/>
      <c r="E649" s="470"/>
      <c r="F649" s="470"/>
      <c r="G649" s="470"/>
      <c r="H649" s="470"/>
      <c r="I649" s="470"/>
    </row>
    <row r="650" spans="2:9" ht="13.8">
      <c r="B650" s="161"/>
      <c r="C650" s="468"/>
      <c r="D650" s="468"/>
      <c r="E650" s="469"/>
      <c r="F650" s="469"/>
      <c r="G650" s="469"/>
      <c r="H650" s="469"/>
      <c r="I650" s="469"/>
    </row>
    <row r="651" spans="2:9" ht="12">
      <c r="B651" s="145"/>
      <c r="C651" s="146"/>
      <c r="D651" s="162"/>
      <c r="E651" s="155"/>
      <c r="F651" s="155"/>
      <c r="G651" s="155"/>
      <c r="H651" s="148"/>
      <c r="I651" s="149"/>
    </row>
    <row r="652" spans="2:9" ht="13.2">
      <c r="B652" s="43"/>
      <c r="C652" s="44"/>
      <c r="D652" s="44"/>
      <c r="E652" s="45"/>
      <c r="F652" s="45"/>
      <c r="G652" s="150"/>
      <c r="H652" s="153"/>
      <c r="I652" s="48"/>
    </row>
    <row r="653" spans="2:9" ht="13.2">
      <c r="B653" s="43"/>
      <c r="C653" s="49"/>
      <c r="D653" s="49"/>
      <c r="E653" s="51"/>
      <c r="F653" s="51"/>
      <c r="G653" s="151"/>
      <c r="H653" s="207"/>
      <c r="I653" s="53"/>
    </row>
    <row r="654" spans="2:9" ht="12">
      <c r="B654" s="43"/>
      <c r="C654" s="124"/>
      <c r="D654" s="124"/>
      <c r="E654" s="125"/>
      <c r="F654" s="126"/>
      <c r="G654" s="127"/>
      <c r="H654" s="128"/>
      <c r="I654" s="58"/>
    </row>
    <row r="655" spans="2:9" ht="13.2">
      <c r="B655" s="59"/>
      <c r="C655" s="129"/>
      <c r="D655" s="129"/>
      <c r="E655" s="130"/>
      <c r="F655" s="129"/>
      <c r="G655" s="170"/>
      <c r="H655" s="131"/>
      <c r="I655" s="210"/>
    </row>
    <row r="656" spans="2:9" ht="13.2">
      <c r="B656" s="59"/>
      <c r="C656" s="133"/>
      <c r="D656" s="133"/>
      <c r="E656" s="130"/>
      <c r="F656" s="129"/>
      <c r="G656" s="170"/>
      <c r="H656" s="131"/>
      <c r="I656" s="210"/>
    </row>
    <row r="657" spans="2:9" ht="13.2">
      <c r="B657" s="59"/>
      <c r="C657" s="133"/>
      <c r="D657" s="133"/>
      <c r="E657" s="130"/>
      <c r="F657" s="129"/>
      <c r="G657" s="170"/>
      <c r="H657" s="131"/>
      <c r="I657" s="210"/>
    </row>
    <row r="658" spans="2:9" ht="13.2">
      <c r="B658" s="59"/>
      <c r="C658" s="133"/>
      <c r="D658" s="133"/>
      <c r="E658" s="130"/>
      <c r="F658" s="129"/>
      <c r="G658" s="170"/>
      <c r="H658" s="131"/>
      <c r="I658" s="210"/>
    </row>
    <row r="659" spans="2:9" ht="13.2">
      <c r="B659" s="59"/>
      <c r="C659" s="134"/>
      <c r="D659" s="134"/>
      <c r="E659" s="130"/>
      <c r="F659" s="129"/>
      <c r="G659" s="170"/>
      <c r="H659" s="131"/>
      <c r="I659" s="210"/>
    </row>
    <row r="660" spans="2:9" ht="13.2">
      <c r="B660" s="67"/>
      <c r="C660" s="135"/>
      <c r="D660" s="135"/>
      <c r="E660" s="136"/>
      <c r="F660" s="70"/>
      <c r="G660" s="198"/>
      <c r="H660" s="156"/>
      <c r="I660" s="157"/>
    </row>
    <row r="661" spans="2:9" ht="13.2">
      <c r="B661" s="43"/>
      <c r="C661" s="44"/>
      <c r="D661" s="44"/>
      <c r="E661" s="45"/>
      <c r="F661" s="45"/>
      <c r="G661" s="48"/>
      <c r="H661" s="138"/>
      <c r="I661" s="48"/>
    </row>
    <row r="662" spans="2:9" ht="13.2">
      <c r="B662" s="43"/>
      <c r="C662" s="49"/>
      <c r="D662" s="49"/>
      <c r="E662" s="50"/>
      <c r="F662" s="51"/>
      <c r="G662" s="53"/>
      <c r="H662" s="160"/>
      <c r="I662" s="160"/>
    </row>
    <row r="663" spans="2:9" ht="13.2">
      <c r="B663" s="43"/>
      <c r="C663" s="54"/>
      <c r="D663" s="54"/>
      <c r="E663" s="55"/>
      <c r="F663" s="54"/>
      <c r="G663" s="56"/>
      <c r="H663" s="140"/>
      <c r="I663" s="141"/>
    </row>
    <row r="664" spans="2:9" ht="13.2">
      <c r="B664" s="59"/>
      <c r="C664" s="54"/>
      <c r="D664" s="54"/>
      <c r="E664" s="60"/>
      <c r="F664" s="54"/>
      <c r="G664" s="170"/>
      <c r="H664" s="131"/>
      <c r="I664" s="210"/>
    </row>
    <row r="665" spans="2:9" ht="13.2">
      <c r="B665" s="43"/>
      <c r="C665" s="54"/>
      <c r="D665" s="54"/>
      <c r="E665" s="64"/>
      <c r="F665" s="54"/>
      <c r="G665" s="56"/>
      <c r="H665" s="140"/>
      <c r="I665" s="141"/>
    </row>
    <row r="666" spans="2:9" ht="13.2">
      <c r="B666" s="59"/>
      <c r="C666" s="65"/>
      <c r="D666" s="65"/>
      <c r="E666" s="66"/>
      <c r="F666" s="54"/>
      <c r="G666" s="170"/>
      <c r="H666" s="131"/>
      <c r="I666" s="210"/>
    </row>
    <row r="667" spans="2:9" ht="12">
      <c r="B667" s="67"/>
      <c r="C667" s="68"/>
      <c r="D667" s="68"/>
      <c r="E667" s="136"/>
      <c r="F667" s="70"/>
      <c r="G667" s="180"/>
      <c r="H667" s="163"/>
      <c r="I667" s="159"/>
    </row>
    <row r="668" spans="2:9" ht="13.8">
      <c r="B668" s="43"/>
      <c r="C668" s="465"/>
      <c r="D668" s="465"/>
      <c r="E668" s="465"/>
      <c r="F668" s="74"/>
      <c r="G668" s="198"/>
      <c r="H668" s="163"/>
      <c r="I668" s="143"/>
    </row>
    <row r="669" spans="2:9" ht="13.8">
      <c r="B669" s="144"/>
      <c r="C669" s="470"/>
      <c r="D669" s="470"/>
      <c r="E669" s="470"/>
      <c r="F669" s="470"/>
      <c r="G669" s="470"/>
      <c r="H669" s="470"/>
      <c r="I669" s="470"/>
    </row>
    <row r="670" spans="2:9" ht="13.8">
      <c r="B670" s="161"/>
      <c r="C670" s="468"/>
      <c r="D670" s="468"/>
      <c r="E670" s="469"/>
      <c r="F670" s="469"/>
      <c r="G670" s="469"/>
      <c r="H670" s="469"/>
      <c r="I670" s="469"/>
    </row>
    <row r="671" spans="2:9" ht="12">
      <c r="B671" s="145"/>
      <c r="C671" s="146"/>
      <c r="D671" s="162"/>
      <c r="E671" s="155"/>
      <c r="F671" s="155"/>
      <c r="G671" s="155"/>
      <c r="H671" s="148"/>
      <c r="I671" s="149"/>
    </row>
    <row r="672" spans="2:9" ht="13.2">
      <c r="B672" s="43"/>
      <c r="C672" s="44"/>
      <c r="D672" s="44"/>
      <c r="E672" s="45"/>
      <c r="F672" s="45"/>
      <c r="G672" s="150"/>
      <c r="H672" s="153"/>
      <c r="I672" s="48"/>
    </row>
    <row r="673" spans="2:9" ht="13.2">
      <c r="B673" s="43"/>
      <c r="C673" s="49"/>
      <c r="D673" s="49"/>
      <c r="E673" s="51"/>
      <c r="F673" s="51"/>
      <c r="G673" s="151"/>
      <c r="H673" s="207"/>
      <c r="I673" s="53"/>
    </row>
    <row r="674" spans="2:9" ht="12">
      <c r="B674" s="43"/>
      <c r="C674" s="124"/>
      <c r="D674" s="124"/>
      <c r="E674" s="125"/>
      <c r="F674" s="126"/>
      <c r="G674" s="127"/>
      <c r="H674" s="128"/>
      <c r="I674" s="58"/>
    </row>
    <row r="675" spans="2:9" ht="13.2">
      <c r="B675" s="59"/>
      <c r="C675" s="129"/>
      <c r="D675" s="129"/>
      <c r="E675" s="130"/>
      <c r="F675" s="129"/>
      <c r="G675" s="170"/>
      <c r="H675" s="174"/>
      <c r="I675" s="132"/>
    </row>
    <row r="676" spans="2:9" ht="13.2">
      <c r="B676" s="59"/>
      <c r="C676" s="133"/>
      <c r="D676" s="133"/>
      <c r="E676" s="130"/>
      <c r="F676" s="129"/>
      <c r="G676" s="170"/>
      <c r="H676" s="174"/>
      <c r="I676" s="132"/>
    </row>
    <row r="677" spans="2:9" ht="13.2">
      <c r="B677" s="59"/>
      <c r="C677" s="133"/>
      <c r="D677" s="133"/>
      <c r="E677" s="130"/>
      <c r="F677" s="129"/>
      <c r="G677" s="170"/>
      <c r="H677" s="174"/>
      <c r="I677" s="132"/>
    </row>
    <row r="678" spans="2:9" ht="13.2">
      <c r="B678" s="59"/>
      <c r="C678" s="133"/>
      <c r="D678" s="133"/>
      <c r="E678" s="130"/>
      <c r="F678" s="129"/>
      <c r="G678" s="170"/>
      <c r="H678" s="174"/>
      <c r="I678" s="132"/>
    </row>
    <row r="679" spans="2:9" ht="13.2">
      <c r="B679" s="59"/>
      <c r="C679" s="134"/>
      <c r="D679" s="134"/>
      <c r="E679" s="130"/>
      <c r="F679" s="129"/>
      <c r="G679" s="170"/>
      <c r="H679" s="174"/>
      <c r="I679" s="132"/>
    </row>
    <row r="680" spans="2:9" ht="13.2">
      <c r="B680" s="67"/>
      <c r="C680" s="135"/>
      <c r="D680" s="135"/>
      <c r="E680" s="136"/>
      <c r="F680" s="70"/>
      <c r="G680" s="198"/>
      <c r="H680" s="175"/>
      <c r="I680" s="176"/>
    </row>
    <row r="681" spans="2:9" ht="13.2">
      <c r="B681" s="43"/>
      <c r="C681" s="44"/>
      <c r="D681" s="44"/>
      <c r="E681" s="45"/>
      <c r="F681" s="45"/>
      <c r="G681" s="48"/>
      <c r="H681" s="153"/>
      <c r="I681" s="177"/>
    </row>
    <row r="682" spans="2:9" ht="13.2">
      <c r="B682" s="43"/>
      <c r="C682" s="49"/>
      <c r="D682" s="49"/>
      <c r="E682" s="50"/>
      <c r="F682" s="51"/>
      <c r="G682" s="53"/>
      <c r="H682" s="139"/>
      <c r="I682" s="139"/>
    </row>
    <row r="683" spans="2:9" ht="13.2">
      <c r="B683" s="43"/>
      <c r="C683" s="54"/>
      <c r="D683" s="54"/>
      <c r="E683" s="55"/>
      <c r="F683" s="54"/>
      <c r="G683" s="56"/>
      <c r="H683" s="178"/>
      <c r="I683" s="179"/>
    </row>
    <row r="684" spans="2:9" ht="13.2">
      <c r="B684" s="59"/>
      <c r="C684" s="54"/>
      <c r="D684" s="54"/>
      <c r="E684" s="60"/>
      <c r="F684" s="54"/>
      <c r="G684" s="170"/>
      <c r="H684" s="174"/>
      <c r="I684" s="132"/>
    </row>
    <row r="685" spans="2:9" ht="13.2">
      <c r="B685" s="43"/>
      <c r="C685" s="54"/>
      <c r="D685" s="54"/>
      <c r="E685" s="64"/>
      <c r="F685" s="54"/>
      <c r="G685" s="56"/>
      <c r="H685" s="178"/>
      <c r="I685" s="179"/>
    </row>
    <row r="686" spans="2:9" ht="13.2">
      <c r="B686" s="59"/>
      <c r="C686" s="65"/>
      <c r="D686" s="65"/>
      <c r="E686" s="66"/>
      <c r="F686" s="54"/>
      <c r="G686" s="170"/>
      <c r="H686" s="174"/>
      <c r="I686" s="132"/>
    </row>
    <row r="687" spans="2:9" ht="12">
      <c r="B687" s="67"/>
      <c r="C687" s="68"/>
      <c r="D687" s="68"/>
      <c r="E687" s="136"/>
      <c r="F687" s="70"/>
      <c r="G687" s="180"/>
      <c r="H687" s="163"/>
      <c r="I687" s="159"/>
    </row>
    <row r="688" spans="2:9" ht="13.8">
      <c r="B688" s="43"/>
      <c r="C688" s="465"/>
      <c r="D688" s="465"/>
      <c r="E688" s="465"/>
      <c r="F688" s="74"/>
      <c r="G688" s="198"/>
      <c r="H688" s="36"/>
      <c r="I688" s="143"/>
    </row>
    <row r="689" spans="2:9" ht="13.8">
      <c r="B689" s="144"/>
      <c r="C689" s="470"/>
      <c r="D689" s="470"/>
      <c r="E689" s="470"/>
      <c r="F689" s="470"/>
      <c r="G689" s="470"/>
      <c r="H689" s="470"/>
      <c r="I689" s="470"/>
    </row>
    <row r="690" spans="2:9" ht="13.8">
      <c r="B690" s="161"/>
      <c r="C690" s="468"/>
      <c r="D690" s="468"/>
      <c r="E690" s="469"/>
      <c r="F690" s="469"/>
      <c r="G690" s="469"/>
      <c r="H690" s="469"/>
      <c r="I690" s="469"/>
    </row>
    <row r="691" spans="2:9" ht="12">
      <c r="B691" s="145"/>
      <c r="C691" s="146"/>
      <c r="D691" s="162"/>
      <c r="E691" s="155"/>
      <c r="F691" s="155"/>
      <c r="G691" s="147"/>
      <c r="H691" s="148"/>
      <c r="I691" s="149"/>
    </row>
    <row r="692" spans="2:9" ht="13.2">
      <c r="B692" s="43"/>
      <c r="C692" s="44"/>
      <c r="D692" s="44"/>
      <c r="E692" s="45"/>
      <c r="F692" s="45"/>
      <c r="G692" s="150"/>
      <c r="H692" s="47"/>
      <c r="I692" s="48"/>
    </row>
    <row r="693" spans="2:9" ht="13.2">
      <c r="B693" s="43"/>
      <c r="C693" s="49"/>
      <c r="D693" s="49"/>
      <c r="E693" s="51"/>
      <c r="F693" s="51"/>
      <c r="G693" s="151"/>
      <c r="H693" s="52"/>
      <c r="I693" s="53"/>
    </row>
    <row r="694" spans="2:9" ht="12">
      <c r="B694" s="43"/>
      <c r="C694" s="124"/>
      <c r="D694" s="124"/>
      <c r="E694" s="125"/>
      <c r="F694" s="126"/>
      <c r="G694" s="127"/>
      <c r="H694" s="128"/>
      <c r="I694" s="58"/>
    </row>
    <row r="695" spans="2:9">
      <c r="B695" s="59"/>
      <c r="C695" s="129"/>
      <c r="D695" s="129"/>
      <c r="E695" s="130"/>
      <c r="F695" s="211"/>
      <c r="G695" s="212"/>
      <c r="H695" s="213"/>
      <c r="I695" s="214"/>
    </row>
    <row r="696" spans="2:9">
      <c r="B696" s="59"/>
      <c r="C696" s="133"/>
      <c r="D696" s="133"/>
      <c r="E696" s="130"/>
      <c r="F696" s="211"/>
      <c r="G696" s="212"/>
      <c r="H696" s="213"/>
      <c r="I696" s="214"/>
    </row>
    <row r="697" spans="2:9">
      <c r="B697" s="59"/>
      <c r="C697" s="133"/>
      <c r="D697" s="133"/>
      <c r="E697" s="130"/>
      <c r="F697" s="211"/>
      <c r="G697" s="212"/>
      <c r="H697" s="213"/>
      <c r="I697" s="214"/>
    </row>
    <row r="698" spans="2:9">
      <c r="B698" s="59"/>
      <c r="C698" s="133"/>
      <c r="D698" s="133"/>
      <c r="E698" s="130"/>
      <c r="F698" s="211"/>
      <c r="G698" s="212"/>
      <c r="H698" s="213"/>
      <c r="I698" s="214"/>
    </row>
    <row r="699" spans="2:9">
      <c r="B699" s="59"/>
      <c r="C699" s="134"/>
      <c r="D699" s="134"/>
      <c r="E699" s="130"/>
      <c r="F699" s="211"/>
      <c r="G699" s="212"/>
      <c r="H699" s="213"/>
      <c r="I699" s="214"/>
    </row>
    <row r="700" spans="2:9" ht="12">
      <c r="B700" s="67"/>
      <c r="C700" s="135"/>
      <c r="D700" s="135"/>
      <c r="E700" s="215"/>
      <c r="F700" s="216"/>
      <c r="G700" s="198"/>
      <c r="H700" s="217"/>
      <c r="I700" s="218"/>
    </row>
    <row r="701" spans="2:9" ht="13.2">
      <c r="B701" s="43"/>
      <c r="C701" s="44"/>
      <c r="D701" s="44"/>
      <c r="E701" s="45"/>
      <c r="F701" s="219"/>
      <c r="G701" s="220"/>
      <c r="H701" s="221"/>
      <c r="I701" s="222"/>
    </row>
    <row r="702" spans="2:9" ht="13.2">
      <c r="B702" s="43"/>
      <c r="C702" s="49"/>
      <c r="D702" s="49"/>
      <c r="E702" s="50"/>
      <c r="F702" s="223"/>
      <c r="G702" s="224"/>
      <c r="H702" s="224"/>
      <c r="I702" s="224"/>
    </row>
    <row r="703" spans="2:9" ht="12">
      <c r="B703" s="43"/>
      <c r="C703" s="54"/>
      <c r="D703" s="54"/>
      <c r="E703" s="225"/>
      <c r="F703" s="226"/>
      <c r="G703" s="227"/>
      <c r="H703" s="228"/>
      <c r="I703" s="229"/>
    </row>
    <row r="704" spans="2:9">
      <c r="B704" s="59"/>
      <c r="C704" s="54"/>
      <c r="D704" s="54"/>
      <c r="E704" s="230"/>
      <c r="F704" s="226"/>
      <c r="G704" s="212"/>
      <c r="H704" s="213"/>
      <c r="I704" s="214"/>
    </row>
    <row r="705" spans="2:9" ht="12">
      <c r="B705" s="43"/>
      <c r="C705" s="54"/>
      <c r="D705" s="54"/>
      <c r="E705" s="64"/>
      <c r="F705" s="226"/>
      <c r="G705" s="227"/>
      <c r="H705" s="228"/>
      <c r="I705" s="229"/>
    </row>
    <row r="706" spans="2:9">
      <c r="B706" s="59"/>
      <c r="C706" s="65"/>
      <c r="D706" s="65"/>
      <c r="E706" s="231"/>
      <c r="F706" s="226"/>
      <c r="G706" s="212"/>
      <c r="H706" s="213"/>
      <c r="I706" s="214"/>
    </row>
    <row r="707" spans="2:9" ht="12">
      <c r="B707" s="67"/>
      <c r="C707" s="68"/>
      <c r="D707" s="68"/>
      <c r="E707" s="215"/>
      <c r="F707" s="216"/>
      <c r="G707" s="180"/>
      <c r="H707" s="217"/>
      <c r="I707" s="218"/>
    </row>
    <row r="708" spans="2:9" ht="13.8">
      <c r="B708" s="43"/>
      <c r="C708" s="465"/>
      <c r="D708" s="465"/>
      <c r="E708" s="465"/>
      <c r="F708" s="74"/>
      <c r="G708" s="198"/>
      <c r="H708" s="36"/>
      <c r="I708" s="143"/>
    </row>
    <row r="709" spans="2:9" ht="13.8">
      <c r="B709" s="144"/>
      <c r="C709" s="471"/>
      <c r="D709" s="471"/>
      <c r="E709" s="472"/>
      <c r="F709" s="472"/>
      <c r="G709" s="472"/>
      <c r="H709" s="472"/>
      <c r="I709" s="472"/>
    </row>
    <row r="710" spans="2:9" ht="13.8">
      <c r="B710" s="161"/>
      <c r="C710" s="468"/>
      <c r="D710" s="468"/>
      <c r="E710" s="469"/>
      <c r="F710" s="469"/>
      <c r="G710" s="469"/>
      <c r="H710" s="469"/>
      <c r="I710" s="469"/>
    </row>
    <row r="711" spans="2:9" ht="12">
      <c r="B711" s="145"/>
      <c r="C711" s="146"/>
      <c r="D711" s="162"/>
      <c r="E711" s="155"/>
      <c r="F711" s="155"/>
      <c r="G711" s="147"/>
      <c r="H711" s="148"/>
      <c r="I711" s="149"/>
    </row>
    <row r="712" spans="2:9" ht="13.2">
      <c r="B712" s="43"/>
      <c r="C712" s="44"/>
      <c r="D712" s="44"/>
      <c r="E712" s="45"/>
      <c r="F712" s="45"/>
      <c r="G712" s="150"/>
      <c r="H712" s="47"/>
      <c r="I712" s="48"/>
    </row>
    <row r="713" spans="2:9" ht="13.2">
      <c r="B713" s="43"/>
      <c r="C713" s="49"/>
      <c r="D713" s="49"/>
      <c r="E713" s="51"/>
      <c r="F713" s="51"/>
      <c r="G713" s="151"/>
      <c r="H713" s="52"/>
      <c r="I713" s="53"/>
    </row>
    <row r="714" spans="2:9" ht="12">
      <c r="B714" s="43"/>
      <c r="C714" s="124"/>
      <c r="D714" s="124"/>
      <c r="E714" s="125"/>
      <c r="F714" s="126"/>
      <c r="G714" s="127"/>
      <c r="H714" s="128"/>
      <c r="I714" s="58"/>
    </row>
    <row r="715" spans="2:9" ht="13.2">
      <c r="B715" s="59"/>
      <c r="C715" s="129"/>
      <c r="D715" s="129"/>
      <c r="E715" s="130"/>
      <c r="F715" s="129"/>
      <c r="G715" s="170"/>
      <c r="H715" s="131"/>
      <c r="I715" s="210"/>
    </row>
    <row r="716" spans="2:9" ht="13.2">
      <c r="B716" s="67"/>
      <c r="C716" s="135"/>
      <c r="D716" s="135"/>
      <c r="E716" s="136"/>
      <c r="F716" s="70"/>
      <c r="G716" s="198"/>
      <c r="H716" s="156"/>
      <c r="I716" s="157"/>
    </row>
    <row r="717" spans="2:9" ht="13.2">
      <c r="B717" s="43"/>
      <c r="C717" s="44"/>
      <c r="D717" s="44"/>
      <c r="E717" s="45"/>
      <c r="F717" s="45"/>
      <c r="G717" s="48"/>
      <c r="H717" s="138"/>
      <c r="I717" s="48"/>
    </row>
    <row r="718" spans="2:9" ht="13.2">
      <c r="B718" s="43"/>
      <c r="C718" s="49"/>
      <c r="D718" s="49"/>
      <c r="E718" s="50"/>
      <c r="F718" s="51"/>
      <c r="G718" s="53"/>
      <c r="H718" s="160"/>
      <c r="I718" s="160"/>
    </row>
    <row r="719" spans="2:9" ht="13.2">
      <c r="B719" s="43"/>
      <c r="C719" s="54"/>
      <c r="D719" s="54"/>
      <c r="E719" s="55"/>
      <c r="F719" s="54"/>
      <c r="G719" s="56"/>
      <c r="H719" s="140"/>
      <c r="I719" s="141"/>
    </row>
    <row r="720" spans="2:9" ht="13.2">
      <c r="B720" s="59"/>
      <c r="C720" s="54"/>
      <c r="D720" s="54"/>
      <c r="E720" s="60"/>
      <c r="F720" s="54"/>
      <c r="G720" s="170"/>
      <c r="H720" s="131"/>
      <c r="I720" s="210"/>
    </row>
    <row r="721" spans="2:9" ht="13.2">
      <c r="B721" s="43"/>
      <c r="C721" s="54"/>
      <c r="D721" s="54"/>
      <c r="E721" s="64"/>
      <c r="F721" s="54"/>
      <c r="G721" s="56"/>
      <c r="H721" s="140"/>
      <c r="I721" s="141"/>
    </row>
    <row r="722" spans="2:9" ht="13.2">
      <c r="B722" s="59"/>
      <c r="C722" s="65"/>
      <c r="D722" s="65"/>
      <c r="E722" s="66"/>
      <c r="F722" s="54"/>
      <c r="G722" s="170"/>
      <c r="H722" s="131"/>
      <c r="I722" s="210"/>
    </row>
    <row r="723" spans="2:9" ht="13.8">
      <c r="B723" s="43"/>
      <c r="C723" s="465"/>
      <c r="D723" s="465"/>
      <c r="E723" s="465"/>
      <c r="F723" s="74"/>
      <c r="G723" s="198"/>
      <c r="H723" s="36"/>
      <c r="I723" s="154"/>
    </row>
    <row r="724" spans="2:9" ht="13.8">
      <c r="B724" s="144"/>
      <c r="C724" s="471"/>
      <c r="D724" s="471"/>
      <c r="E724" s="472"/>
      <c r="F724" s="472"/>
      <c r="G724" s="472"/>
      <c r="H724" s="472"/>
      <c r="I724" s="472"/>
    </row>
    <row r="725" spans="2:9" ht="13.8">
      <c r="B725" s="161"/>
      <c r="C725" s="468"/>
      <c r="D725" s="468"/>
      <c r="E725" s="469"/>
      <c r="F725" s="469"/>
      <c r="G725" s="469"/>
      <c r="H725" s="469"/>
      <c r="I725" s="469"/>
    </row>
    <row r="726" spans="2:9" ht="12">
      <c r="B726" s="145"/>
      <c r="C726" s="146"/>
      <c r="D726" s="162"/>
      <c r="E726" s="155"/>
      <c r="F726" s="155"/>
      <c r="G726" s="147"/>
      <c r="H726" s="148"/>
      <c r="I726" s="149"/>
    </row>
    <row r="727" spans="2:9" ht="13.2">
      <c r="B727" s="43"/>
      <c r="C727" s="44"/>
      <c r="D727" s="44"/>
      <c r="E727" s="45"/>
      <c r="F727" s="45"/>
      <c r="G727" s="150"/>
      <c r="H727" s="47"/>
      <c r="I727" s="48"/>
    </row>
    <row r="728" spans="2:9" ht="13.2">
      <c r="B728" s="43"/>
      <c r="C728" s="49"/>
      <c r="D728" s="49"/>
      <c r="E728" s="51"/>
      <c r="F728" s="51"/>
      <c r="G728" s="151"/>
      <c r="H728" s="52"/>
      <c r="I728" s="53"/>
    </row>
    <row r="729" spans="2:9" ht="12">
      <c r="B729" s="43"/>
      <c r="C729" s="124"/>
      <c r="D729" s="124"/>
      <c r="E729" s="125"/>
      <c r="F729" s="126"/>
      <c r="G729" s="127"/>
      <c r="H729" s="128"/>
      <c r="I729" s="58"/>
    </row>
    <row r="730" spans="2:9" ht="13.2">
      <c r="B730" s="59"/>
      <c r="C730" s="129"/>
      <c r="D730" s="129"/>
      <c r="E730" s="130"/>
      <c r="F730" s="129"/>
      <c r="G730" s="170"/>
      <c r="H730" s="131"/>
      <c r="I730" s="210"/>
    </row>
    <row r="731" spans="2:9" ht="13.2">
      <c r="B731" s="67"/>
      <c r="C731" s="135"/>
      <c r="D731" s="135"/>
      <c r="E731" s="136"/>
      <c r="F731" s="70"/>
      <c r="G731" s="198"/>
      <c r="H731" s="156"/>
      <c r="I731" s="157"/>
    </row>
    <row r="732" spans="2:9" ht="13.2">
      <c r="B732" s="43"/>
      <c r="C732" s="44"/>
      <c r="D732" s="44"/>
      <c r="E732" s="45"/>
      <c r="F732" s="45"/>
      <c r="G732" s="48"/>
      <c r="H732" s="138"/>
      <c r="I732" s="48"/>
    </row>
    <row r="733" spans="2:9" ht="13.2">
      <c r="B733" s="43"/>
      <c r="C733" s="49"/>
      <c r="D733" s="49"/>
      <c r="E733" s="50"/>
      <c r="F733" s="51"/>
      <c r="G733" s="53"/>
      <c r="H733" s="160"/>
      <c r="I733" s="160"/>
    </row>
    <row r="734" spans="2:9" ht="13.2">
      <c r="B734" s="43"/>
      <c r="C734" s="54"/>
      <c r="D734" s="54"/>
      <c r="E734" s="55"/>
      <c r="F734" s="54"/>
      <c r="G734" s="56"/>
      <c r="H734" s="140"/>
      <c r="I734" s="141"/>
    </row>
    <row r="735" spans="2:9" ht="13.2">
      <c r="B735" s="59"/>
      <c r="C735" s="54"/>
      <c r="D735" s="54"/>
      <c r="E735" s="60"/>
      <c r="F735" s="54"/>
      <c r="G735" s="170"/>
      <c r="H735" s="131"/>
      <c r="I735" s="210"/>
    </row>
    <row r="736" spans="2:9" ht="13.2">
      <c r="B736" s="43"/>
      <c r="C736" s="54"/>
      <c r="D736" s="54"/>
      <c r="E736" s="64"/>
      <c r="F736" s="54"/>
      <c r="G736" s="56"/>
      <c r="H736" s="140"/>
      <c r="I736" s="141"/>
    </row>
    <row r="737" spans="2:9" ht="13.2">
      <c r="B737" s="59"/>
      <c r="C737" s="65"/>
      <c r="D737" s="65"/>
      <c r="E737" s="66"/>
      <c r="F737" s="54"/>
      <c r="G737" s="170"/>
      <c r="H737" s="131"/>
      <c r="I737" s="210"/>
    </row>
    <row r="738" spans="2:9" ht="13.8">
      <c r="B738" s="43"/>
      <c r="C738" s="465"/>
      <c r="D738" s="465"/>
      <c r="E738" s="465"/>
      <c r="F738" s="74"/>
      <c r="G738" s="198"/>
      <c r="H738" s="36"/>
      <c r="I738" s="154"/>
    </row>
    <row r="739" spans="2:9" ht="13.8">
      <c r="B739" s="144"/>
      <c r="C739" s="471"/>
      <c r="D739" s="471"/>
      <c r="E739" s="472"/>
      <c r="F739" s="472"/>
      <c r="G739" s="472"/>
      <c r="H739" s="472"/>
      <c r="I739" s="472"/>
    </row>
    <row r="740" spans="2:9" ht="13.8">
      <c r="B740" s="161"/>
      <c r="C740" s="468"/>
      <c r="D740" s="468"/>
      <c r="E740" s="469"/>
      <c r="F740" s="469"/>
      <c r="G740" s="469"/>
      <c r="H740" s="469"/>
      <c r="I740" s="469"/>
    </row>
    <row r="741" spans="2:9" ht="12">
      <c r="B741" s="145"/>
      <c r="C741" s="146"/>
      <c r="D741" s="162"/>
      <c r="E741" s="155"/>
      <c r="F741" s="155"/>
      <c r="G741" s="147"/>
      <c r="H741" s="148"/>
      <c r="I741" s="149"/>
    </row>
    <row r="742" spans="2:9" ht="13.2">
      <c r="B742" s="43"/>
      <c r="C742" s="44"/>
      <c r="D742" s="44"/>
      <c r="E742" s="45"/>
      <c r="F742" s="45"/>
      <c r="G742" s="150"/>
      <c r="H742" s="47"/>
      <c r="I742" s="48"/>
    </row>
    <row r="743" spans="2:9" ht="13.2">
      <c r="B743" s="43"/>
      <c r="C743" s="49"/>
      <c r="D743" s="49"/>
      <c r="E743" s="51"/>
      <c r="F743" s="51"/>
      <c r="G743" s="151"/>
      <c r="H743" s="52"/>
      <c r="I743" s="53"/>
    </row>
    <row r="744" spans="2:9" ht="12">
      <c r="B744" s="43"/>
      <c r="C744" s="124"/>
      <c r="D744" s="124"/>
      <c r="E744" s="125"/>
      <c r="F744" s="126"/>
      <c r="G744" s="127"/>
      <c r="H744" s="128"/>
      <c r="I744" s="58"/>
    </row>
    <row r="745" spans="2:9" ht="13.2">
      <c r="B745" s="59"/>
      <c r="C745" s="129"/>
      <c r="D745" s="129"/>
      <c r="E745" s="130"/>
      <c r="F745" s="129"/>
      <c r="G745" s="170"/>
      <c r="H745" s="131"/>
      <c r="I745" s="210"/>
    </row>
    <row r="746" spans="2:9" ht="13.2">
      <c r="B746" s="67"/>
      <c r="C746" s="135"/>
      <c r="D746" s="135"/>
      <c r="E746" s="136"/>
      <c r="F746" s="70"/>
      <c r="G746" s="198"/>
      <c r="H746" s="156"/>
      <c r="I746" s="157"/>
    </row>
    <row r="747" spans="2:9" ht="13.2">
      <c r="B747" s="43"/>
      <c r="C747" s="44"/>
      <c r="D747" s="44"/>
      <c r="E747" s="45"/>
      <c r="F747" s="45"/>
      <c r="G747" s="48"/>
      <c r="H747" s="138"/>
      <c r="I747" s="48"/>
    </row>
    <row r="748" spans="2:9" ht="13.2">
      <c r="B748" s="43"/>
      <c r="C748" s="49"/>
      <c r="D748" s="49"/>
      <c r="E748" s="50"/>
      <c r="F748" s="51"/>
      <c r="G748" s="53"/>
      <c r="H748" s="160"/>
      <c r="I748" s="160"/>
    </row>
    <row r="749" spans="2:9" ht="13.2">
      <c r="B749" s="43"/>
      <c r="C749" s="54"/>
      <c r="D749" s="54"/>
      <c r="E749" s="55"/>
      <c r="F749" s="54"/>
      <c r="G749" s="56"/>
      <c r="H749" s="140"/>
      <c r="I749" s="141"/>
    </row>
    <row r="750" spans="2:9" ht="13.2">
      <c r="B750" s="59"/>
      <c r="C750" s="54"/>
      <c r="D750" s="54"/>
      <c r="E750" s="60"/>
      <c r="F750" s="54"/>
      <c r="G750" s="170"/>
      <c r="H750" s="131"/>
      <c r="I750" s="210"/>
    </row>
    <row r="751" spans="2:9" ht="13.2">
      <c r="B751" s="43"/>
      <c r="C751" s="54"/>
      <c r="D751" s="54"/>
      <c r="E751" s="64"/>
      <c r="F751" s="54"/>
      <c r="G751" s="56"/>
      <c r="H751" s="140"/>
      <c r="I751" s="141"/>
    </row>
    <row r="752" spans="2:9" ht="13.2">
      <c r="B752" s="59"/>
      <c r="C752" s="65"/>
      <c r="D752" s="65"/>
      <c r="E752" s="66"/>
      <c r="F752" s="54"/>
      <c r="G752" s="170"/>
      <c r="H752" s="131"/>
      <c r="I752" s="210"/>
    </row>
    <row r="753" spans="2:9" ht="13.8">
      <c r="B753" s="43"/>
      <c r="C753" s="465"/>
      <c r="D753" s="465"/>
      <c r="E753" s="465"/>
      <c r="F753" s="74"/>
      <c r="G753" s="198"/>
      <c r="H753" s="36"/>
      <c r="I753" s="154"/>
    </row>
    <row r="754" spans="2:9" ht="13.8">
      <c r="B754" s="144"/>
      <c r="C754" s="471"/>
      <c r="D754" s="471"/>
      <c r="E754" s="472"/>
      <c r="F754" s="472"/>
      <c r="G754" s="472"/>
      <c r="H754" s="472"/>
      <c r="I754" s="472"/>
    </row>
    <row r="755" spans="2:9" ht="13.8">
      <c r="B755" s="161"/>
      <c r="C755" s="468"/>
      <c r="D755" s="468"/>
      <c r="E755" s="469"/>
      <c r="F755" s="469"/>
      <c r="G755" s="469"/>
      <c r="H755" s="469"/>
      <c r="I755" s="469"/>
    </row>
    <row r="756" spans="2:9" ht="12">
      <c r="B756" s="145"/>
      <c r="C756" s="146"/>
      <c r="D756" s="162"/>
      <c r="E756" s="155"/>
      <c r="F756" s="155"/>
      <c r="G756" s="147"/>
      <c r="H756" s="148"/>
      <c r="I756" s="149"/>
    </row>
    <row r="757" spans="2:9" ht="13.2">
      <c r="B757" s="43"/>
      <c r="C757" s="44"/>
      <c r="D757" s="44"/>
      <c r="E757" s="45"/>
      <c r="F757" s="45"/>
      <c r="G757" s="150"/>
      <c r="H757" s="47"/>
      <c r="I757" s="48"/>
    </row>
    <row r="758" spans="2:9" ht="13.2">
      <c r="B758" s="43"/>
      <c r="C758" s="49"/>
      <c r="D758" s="49"/>
      <c r="E758" s="51"/>
      <c r="F758" s="51"/>
      <c r="G758" s="151"/>
      <c r="H758" s="52"/>
      <c r="I758" s="53"/>
    </row>
    <row r="759" spans="2:9" ht="12">
      <c r="B759" s="43"/>
      <c r="C759" s="124"/>
      <c r="D759" s="124"/>
      <c r="E759" s="125"/>
      <c r="F759" s="126"/>
      <c r="G759" s="127"/>
      <c r="H759" s="128"/>
      <c r="I759" s="58"/>
    </row>
    <row r="760" spans="2:9" ht="13.2">
      <c r="B760" s="59"/>
      <c r="C760" s="129"/>
      <c r="D760" s="129"/>
      <c r="E760" s="130"/>
      <c r="F760" s="129"/>
      <c r="G760" s="170"/>
      <c r="H760" s="131"/>
      <c r="I760" s="210"/>
    </row>
    <row r="761" spans="2:9" ht="13.2">
      <c r="B761" s="67"/>
      <c r="C761" s="135"/>
      <c r="D761" s="135"/>
      <c r="E761" s="136"/>
      <c r="F761" s="70"/>
      <c r="G761" s="198"/>
      <c r="H761" s="156"/>
      <c r="I761" s="157"/>
    </row>
    <row r="762" spans="2:9" ht="13.2">
      <c r="B762" s="43"/>
      <c r="C762" s="44"/>
      <c r="D762" s="44"/>
      <c r="E762" s="45"/>
      <c r="F762" s="45"/>
      <c r="G762" s="48"/>
      <c r="H762" s="138"/>
      <c r="I762" s="48"/>
    </row>
    <row r="763" spans="2:9" ht="13.2">
      <c r="B763" s="43"/>
      <c r="C763" s="49"/>
      <c r="D763" s="49"/>
      <c r="E763" s="50"/>
      <c r="F763" s="51"/>
      <c r="G763" s="53"/>
      <c r="H763" s="160"/>
      <c r="I763" s="160"/>
    </row>
    <row r="764" spans="2:9" ht="13.2">
      <c r="B764" s="43"/>
      <c r="C764" s="54"/>
      <c r="D764" s="54"/>
      <c r="E764" s="55"/>
      <c r="F764" s="54"/>
      <c r="G764" s="56"/>
      <c r="H764" s="140"/>
      <c r="I764" s="141"/>
    </row>
    <row r="765" spans="2:9" ht="13.2">
      <c r="B765" s="59"/>
      <c r="C765" s="54"/>
      <c r="D765" s="54"/>
      <c r="E765" s="60"/>
      <c r="F765" s="54"/>
      <c r="G765" s="170"/>
      <c r="H765" s="131"/>
      <c r="I765" s="210"/>
    </row>
    <row r="766" spans="2:9" ht="13.2">
      <c r="B766" s="43"/>
      <c r="C766" s="54"/>
      <c r="D766" s="54"/>
      <c r="E766" s="64"/>
      <c r="F766" s="54"/>
      <c r="G766" s="56"/>
      <c r="H766" s="140"/>
      <c r="I766" s="141"/>
    </row>
    <row r="767" spans="2:9" ht="13.2">
      <c r="B767" s="59"/>
      <c r="C767" s="65"/>
      <c r="D767" s="65"/>
      <c r="E767" s="66"/>
      <c r="F767" s="54"/>
      <c r="G767" s="170"/>
      <c r="H767" s="131"/>
      <c r="I767" s="210"/>
    </row>
    <row r="768" spans="2:9" ht="13.8">
      <c r="B768" s="43"/>
      <c r="C768" s="465"/>
      <c r="D768" s="465"/>
      <c r="E768" s="465"/>
      <c r="F768" s="74"/>
      <c r="G768" s="198"/>
      <c r="H768" s="36"/>
      <c r="I768" s="77"/>
    </row>
    <row r="769" spans="2:9" ht="13.8">
      <c r="B769" s="144"/>
      <c r="C769" s="471"/>
      <c r="D769" s="471"/>
      <c r="E769" s="472"/>
      <c r="F769" s="472"/>
      <c r="G769" s="472"/>
      <c r="H769" s="472"/>
      <c r="I769" s="472"/>
    </row>
    <row r="770" spans="2:9" ht="13.8">
      <c r="B770" s="161"/>
      <c r="C770" s="468"/>
      <c r="D770" s="468"/>
      <c r="E770" s="469"/>
      <c r="F770" s="469"/>
      <c r="G770" s="469"/>
      <c r="H770" s="469"/>
      <c r="I770" s="469"/>
    </row>
    <row r="771" spans="2:9" ht="12">
      <c r="B771" s="145"/>
      <c r="C771" s="146"/>
      <c r="D771" s="162"/>
      <c r="E771" s="155"/>
      <c r="F771" s="155"/>
      <c r="G771" s="147"/>
      <c r="H771" s="148"/>
      <c r="I771" s="149"/>
    </row>
    <row r="772" spans="2:9" ht="13.2">
      <c r="B772" s="43"/>
      <c r="C772" s="44"/>
      <c r="D772" s="44"/>
      <c r="E772" s="45"/>
      <c r="F772" s="45"/>
      <c r="G772" s="150"/>
      <c r="H772" s="47"/>
      <c r="I772" s="48"/>
    </row>
    <row r="773" spans="2:9" ht="13.2">
      <c r="B773" s="43"/>
      <c r="C773" s="49"/>
      <c r="D773" s="49"/>
      <c r="E773" s="51"/>
      <c r="F773" s="51"/>
      <c r="G773" s="151"/>
      <c r="H773" s="52"/>
      <c r="I773" s="53"/>
    </row>
    <row r="774" spans="2:9" ht="12">
      <c r="B774" s="43"/>
      <c r="C774" s="124"/>
      <c r="D774" s="124"/>
      <c r="E774" s="125"/>
      <c r="F774" s="126"/>
      <c r="G774" s="127"/>
      <c r="H774" s="128"/>
      <c r="I774" s="58"/>
    </row>
    <row r="775" spans="2:9" ht="13.2">
      <c r="B775" s="59"/>
      <c r="C775" s="129"/>
      <c r="D775" s="129"/>
      <c r="E775" s="130"/>
      <c r="F775" s="129"/>
      <c r="G775" s="170"/>
      <c r="H775" s="131"/>
      <c r="I775" s="210"/>
    </row>
    <row r="776" spans="2:9" ht="13.2">
      <c r="B776" s="67"/>
      <c r="C776" s="135"/>
      <c r="D776" s="135"/>
      <c r="E776" s="136"/>
      <c r="F776" s="70"/>
      <c r="G776" s="198"/>
      <c r="H776" s="156"/>
      <c r="I776" s="157"/>
    </row>
    <row r="777" spans="2:9" ht="13.2">
      <c r="B777" s="43"/>
      <c r="C777" s="44"/>
      <c r="D777" s="44"/>
      <c r="E777" s="45"/>
      <c r="F777" s="45"/>
      <c r="G777" s="48"/>
      <c r="H777" s="138"/>
      <c r="I777" s="48"/>
    </row>
    <row r="778" spans="2:9" ht="13.2">
      <c r="B778" s="43"/>
      <c r="C778" s="49"/>
      <c r="D778" s="49"/>
      <c r="E778" s="50"/>
      <c r="F778" s="51"/>
      <c r="G778" s="53"/>
      <c r="H778" s="160"/>
      <c r="I778" s="160"/>
    </row>
    <row r="779" spans="2:9" ht="13.2">
      <c r="B779" s="43"/>
      <c r="C779" s="54"/>
      <c r="D779" s="54"/>
      <c r="E779" s="55"/>
      <c r="F779" s="54"/>
      <c r="G779" s="56"/>
      <c r="H779" s="140"/>
      <c r="I779" s="141"/>
    </row>
    <row r="780" spans="2:9" ht="13.2">
      <c r="B780" s="59"/>
      <c r="C780" s="54"/>
      <c r="D780" s="54"/>
      <c r="E780" s="60"/>
      <c r="F780" s="54"/>
      <c r="G780" s="170"/>
      <c r="H780" s="131"/>
      <c r="I780" s="210"/>
    </row>
    <row r="781" spans="2:9" ht="13.2">
      <c r="B781" s="43"/>
      <c r="C781" s="54"/>
      <c r="D781" s="54"/>
      <c r="E781" s="64"/>
      <c r="F781" s="54"/>
      <c r="G781" s="56"/>
      <c r="H781" s="140"/>
      <c r="I781" s="141"/>
    </row>
    <row r="782" spans="2:9" ht="13.2">
      <c r="B782" s="59"/>
      <c r="C782" s="65"/>
      <c r="D782" s="65"/>
      <c r="E782" s="66"/>
      <c r="F782" s="54"/>
      <c r="G782" s="170"/>
      <c r="H782" s="131"/>
      <c r="I782" s="210"/>
    </row>
    <row r="783" spans="2:9" ht="13.8">
      <c r="B783" s="43"/>
      <c r="C783" s="465"/>
      <c r="D783" s="465"/>
      <c r="E783" s="465"/>
      <c r="F783" s="74"/>
      <c r="G783" s="198"/>
      <c r="H783" s="36"/>
      <c r="I783" s="143"/>
    </row>
    <row r="784" spans="2:9" ht="13.8">
      <c r="B784" s="161"/>
      <c r="C784" s="468"/>
      <c r="D784" s="468"/>
      <c r="E784" s="469"/>
      <c r="F784" s="469"/>
      <c r="G784" s="469"/>
      <c r="H784" s="469"/>
      <c r="I784" s="469"/>
    </row>
    <row r="785" spans="2:9" ht="12">
      <c r="B785" s="145"/>
      <c r="C785" s="146"/>
      <c r="D785" s="162"/>
      <c r="E785" s="155"/>
      <c r="F785" s="155"/>
      <c r="G785" s="147"/>
      <c r="H785" s="148"/>
      <c r="I785" s="149"/>
    </row>
    <row r="786" spans="2:9" ht="13.2">
      <c r="B786" s="43"/>
      <c r="C786" s="44"/>
      <c r="D786" s="44"/>
      <c r="E786" s="45"/>
      <c r="F786" s="45"/>
      <c r="G786" s="150"/>
      <c r="H786" s="47"/>
      <c r="I786" s="48"/>
    </row>
    <row r="787" spans="2:9" ht="13.2">
      <c r="B787" s="43"/>
      <c r="C787" s="49"/>
      <c r="D787" s="49"/>
      <c r="E787" s="51"/>
      <c r="F787" s="51"/>
      <c r="G787" s="151"/>
      <c r="H787" s="52"/>
      <c r="I787" s="53"/>
    </row>
    <row r="788" spans="2:9" ht="12">
      <c r="B788" s="43"/>
      <c r="C788" s="124"/>
      <c r="D788" s="124"/>
      <c r="E788" s="125"/>
      <c r="F788" s="126"/>
      <c r="G788" s="127"/>
      <c r="H788" s="128"/>
      <c r="I788" s="58"/>
    </row>
    <row r="789" spans="2:9" ht="13.2">
      <c r="B789" s="59"/>
      <c r="C789" s="129"/>
      <c r="D789" s="129"/>
      <c r="E789" s="130"/>
      <c r="F789" s="129"/>
      <c r="G789" s="170"/>
      <c r="H789" s="131"/>
      <c r="I789" s="210"/>
    </row>
    <row r="790" spans="2:9" ht="13.2">
      <c r="B790" s="67"/>
      <c r="C790" s="135"/>
      <c r="D790" s="135"/>
      <c r="E790" s="136"/>
      <c r="F790" s="70"/>
      <c r="G790" s="198"/>
      <c r="H790" s="156"/>
      <c r="I790" s="157"/>
    </row>
    <row r="791" spans="2:9" ht="13.2">
      <c r="B791" s="43"/>
      <c r="C791" s="44"/>
      <c r="D791" s="44"/>
      <c r="E791" s="45"/>
      <c r="F791" s="45"/>
      <c r="G791" s="48"/>
      <c r="H791" s="138"/>
      <c r="I791" s="48"/>
    </row>
    <row r="792" spans="2:9" ht="13.2">
      <c r="B792" s="43"/>
      <c r="C792" s="49"/>
      <c r="D792" s="49"/>
      <c r="E792" s="50"/>
      <c r="F792" s="51"/>
      <c r="G792" s="53"/>
      <c r="H792" s="160"/>
      <c r="I792" s="160"/>
    </row>
    <row r="793" spans="2:9" ht="13.2">
      <c r="B793" s="43"/>
      <c r="C793" s="54"/>
      <c r="D793" s="54"/>
      <c r="E793" s="55"/>
      <c r="F793" s="54"/>
      <c r="G793" s="56"/>
      <c r="H793" s="140"/>
      <c r="I793" s="141"/>
    </row>
    <row r="794" spans="2:9" ht="13.2">
      <c r="B794" s="59"/>
      <c r="C794" s="54"/>
      <c r="D794" s="54"/>
      <c r="E794" s="60"/>
      <c r="F794" s="54"/>
      <c r="G794" s="170"/>
      <c r="H794" s="131"/>
      <c r="I794" s="210"/>
    </row>
    <row r="795" spans="2:9" ht="13.2">
      <c r="B795" s="43"/>
      <c r="C795" s="54"/>
      <c r="D795" s="54"/>
      <c r="E795" s="64"/>
      <c r="F795" s="54"/>
      <c r="G795" s="56"/>
      <c r="H795" s="140"/>
      <c r="I795" s="141"/>
    </row>
    <row r="796" spans="2:9" ht="13.2">
      <c r="B796" s="59"/>
      <c r="C796" s="65"/>
      <c r="D796" s="65"/>
      <c r="E796" s="66"/>
      <c r="F796" s="54"/>
      <c r="G796" s="170"/>
      <c r="H796" s="131"/>
      <c r="I796" s="210"/>
    </row>
    <row r="797" spans="2:9" ht="13.8">
      <c r="B797" s="43"/>
      <c r="C797" s="465"/>
      <c r="D797" s="465"/>
      <c r="E797" s="465"/>
      <c r="F797" s="74"/>
      <c r="G797" s="198"/>
      <c r="H797" s="36"/>
      <c r="I797" s="143"/>
    </row>
    <row r="798" spans="2:9" ht="13.8">
      <c r="B798" s="144"/>
      <c r="C798" s="471"/>
      <c r="D798" s="471"/>
      <c r="E798" s="472"/>
      <c r="F798" s="472"/>
      <c r="G798" s="472"/>
      <c r="H798" s="472"/>
      <c r="I798" s="472"/>
    </row>
    <row r="799" spans="2:9" ht="13.8">
      <c r="B799" s="161"/>
      <c r="C799" s="468"/>
      <c r="D799" s="468"/>
      <c r="E799" s="469"/>
      <c r="F799" s="469"/>
      <c r="G799" s="469"/>
      <c r="H799" s="469"/>
      <c r="I799" s="469"/>
    </row>
    <row r="800" spans="2:9" ht="12">
      <c r="B800" s="145"/>
      <c r="C800" s="146"/>
      <c r="D800" s="162"/>
      <c r="E800" s="155"/>
      <c r="F800" s="155"/>
      <c r="G800" s="147"/>
      <c r="H800" s="148"/>
      <c r="I800" s="149"/>
    </row>
    <row r="801" spans="2:9" ht="13.2">
      <c r="B801" s="43"/>
      <c r="C801" s="44"/>
      <c r="D801" s="44"/>
      <c r="E801" s="45"/>
      <c r="F801" s="45"/>
      <c r="G801" s="150"/>
      <c r="H801" s="47"/>
      <c r="I801" s="48"/>
    </row>
    <row r="802" spans="2:9" ht="13.2">
      <c r="B802" s="43"/>
      <c r="C802" s="49"/>
      <c r="D802" s="49"/>
      <c r="E802" s="51"/>
      <c r="F802" s="51"/>
      <c r="G802" s="151"/>
      <c r="H802" s="52"/>
      <c r="I802" s="53"/>
    </row>
    <row r="803" spans="2:9" ht="12">
      <c r="B803" s="43"/>
      <c r="C803" s="124"/>
      <c r="D803" s="124"/>
      <c r="E803" s="125"/>
      <c r="F803" s="126"/>
      <c r="G803" s="127"/>
      <c r="H803" s="128"/>
      <c r="I803" s="58"/>
    </row>
    <row r="804" spans="2:9" ht="13.2">
      <c r="B804" s="59"/>
      <c r="C804" s="129"/>
      <c r="D804" s="129"/>
      <c r="E804" s="130"/>
      <c r="F804" s="129"/>
      <c r="G804" s="170"/>
      <c r="H804" s="62"/>
      <c r="I804" s="232"/>
    </row>
    <row r="805" spans="2:9" ht="12">
      <c r="B805" s="67"/>
      <c r="C805" s="135"/>
      <c r="D805" s="135"/>
      <c r="E805" s="136"/>
      <c r="F805" s="70"/>
      <c r="G805" s="198"/>
      <c r="H805" s="163"/>
      <c r="I805" s="159"/>
    </row>
    <row r="806" spans="2:9" ht="13.2">
      <c r="B806" s="43"/>
      <c r="C806" s="44"/>
      <c r="D806" s="44"/>
      <c r="E806" s="45"/>
      <c r="F806" s="45"/>
      <c r="G806" s="48"/>
      <c r="H806" s="138"/>
      <c r="I806" s="48"/>
    </row>
    <row r="807" spans="2:9" ht="13.2">
      <c r="B807" s="43"/>
      <c r="C807" s="49"/>
      <c r="D807" s="49"/>
      <c r="E807" s="50"/>
      <c r="F807" s="51"/>
      <c r="G807" s="53"/>
      <c r="H807" s="165"/>
      <c r="I807" s="165"/>
    </row>
    <row r="808" spans="2:9" ht="12">
      <c r="B808" s="43"/>
      <c r="C808" s="54"/>
      <c r="D808" s="54"/>
      <c r="E808" s="55"/>
      <c r="F808" s="54"/>
      <c r="G808" s="56"/>
      <c r="H808" s="57"/>
      <c r="I808" s="58"/>
    </row>
    <row r="809" spans="2:9" ht="13.2">
      <c r="B809" s="59"/>
      <c r="C809" s="54"/>
      <c r="D809" s="54"/>
      <c r="E809" s="60"/>
      <c r="F809" s="54"/>
      <c r="G809" s="170"/>
      <c r="H809" s="62"/>
      <c r="I809" s="232"/>
    </row>
    <row r="810" spans="2:9" ht="12">
      <c r="B810" s="43"/>
      <c r="C810" s="54"/>
      <c r="D810" s="54"/>
      <c r="E810" s="64"/>
      <c r="F810" s="54"/>
      <c r="G810" s="56"/>
      <c r="H810" s="57"/>
      <c r="I810" s="58"/>
    </row>
    <row r="811" spans="2:9" ht="13.2">
      <c r="B811" s="59"/>
      <c r="C811" s="65"/>
      <c r="D811" s="65"/>
      <c r="E811" s="66"/>
      <c r="F811" s="54"/>
      <c r="G811" s="170"/>
      <c r="H811" s="62"/>
      <c r="I811" s="232"/>
    </row>
    <row r="812" spans="2:9" ht="13.8">
      <c r="B812" s="43"/>
      <c r="C812" s="465"/>
      <c r="D812" s="465"/>
      <c r="E812" s="465"/>
      <c r="F812" s="74"/>
      <c r="G812" s="198"/>
      <c r="H812" s="36"/>
      <c r="I812" s="143"/>
    </row>
    <row r="813" spans="2:9" ht="13.8">
      <c r="B813" s="144"/>
      <c r="C813" s="471"/>
      <c r="D813" s="471"/>
      <c r="E813" s="472"/>
      <c r="F813" s="472"/>
      <c r="G813" s="472"/>
      <c r="H813" s="472"/>
      <c r="I813" s="472"/>
    </row>
    <row r="814" spans="2:9" ht="13.8">
      <c r="B814" s="161"/>
      <c r="C814" s="468"/>
      <c r="D814" s="468"/>
      <c r="E814" s="469"/>
      <c r="F814" s="469"/>
      <c r="G814" s="469"/>
      <c r="H814" s="469"/>
      <c r="I814" s="469"/>
    </row>
    <row r="815" spans="2:9" ht="12">
      <c r="B815" s="145"/>
      <c r="C815" s="146"/>
      <c r="D815" s="162"/>
      <c r="E815" s="155"/>
      <c r="F815" s="155"/>
      <c r="G815" s="147"/>
      <c r="H815" s="148"/>
      <c r="I815" s="149"/>
    </row>
    <row r="816" spans="2:9" ht="13.2">
      <c r="B816" s="43"/>
      <c r="C816" s="44"/>
      <c r="D816" s="44"/>
      <c r="E816" s="45"/>
      <c r="F816" s="45"/>
      <c r="G816" s="150"/>
      <c r="H816" s="47"/>
      <c r="I816" s="48"/>
    </row>
    <row r="817" spans="2:9" ht="13.2">
      <c r="B817" s="43"/>
      <c r="C817" s="49"/>
      <c r="D817" s="49"/>
      <c r="E817" s="51"/>
      <c r="F817" s="51"/>
      <c r="G817" s="151"/>
      <c r="H817" s="52"/>
      <c r="I817" s="53"/>
    </row>
    <row r="818" spans="2:9" ht="12">
      <c r="B818" s="43"/>
      <c r="C818" s="124"/>
      <c r="D818" s="124"/>
      <c r="E818" s="125"/>
      <c r="F818" s="126"/>
      <c r="G818" s="127"/>
      <c r="H818" s="128"/>
      <c r="I818" s="58"/>
    </row>
    <row r="819" spans="2:9" ht="13.2">
      <c r="B819" s="59"/>
      <c r="C819" s="129"/>
      <c r="D819" s="129"/>
      <c r="E819" s="130"/>
      <c r="F819" s="129"/>
      <c r="G819" s="61"/>
      <c r="H819" s="131"/>
      <c r="I819" s="210"/>
    </row>
    <row r="820" spans="2:9" ht="13.2">
      <c r="B820" s="67"/>
      <c r="C820" s="135"/>
      <c r="D820" s="135"/>
      <c r="E820" s="136"/>
      <c r="F820" s="70"/>
      <c r="G820" s="137"/>
      <c r="H820" s="156"/>
      <c r="I820" s="157"/>
    </row>
    <row r="821" spans="2:9" ht="13.2">
      <c r="B821" s="43"/>
      <c r="C821" s="44"/>
      <c r="D821" s="44"/>
      <c r="E821" s="45"/>
      <c r="F821" s="45"/>
      <c r="G821" s="46"/>
      <c r="H821" s="138"/>
      <c r="I821" s="48"/>
    </row>
    <row r="822" spans="2:9" ht="13.2">
      <c r="B822" s="43"/>
      <c r="C822" s="49"/>
      <c r="D822" s="49"/>
      <c r="E822" s="50"/>
      <c r="F822" s="51"/>
      <c r="G822" s="51"/>
      <c r="H822" s="160"/>
      <c r="I822" s="160"/>
    </row>
    <row r="823" spans="2:9" ht="13.2">
      <c r="B823" s="43"/>
      <c r="C823" s="54"/>
      <c r="D823" s="54"/>
      <c r="E823" s="55"/>
      <c r="F823" s="54"/>
      <c r="G823" s="56"/>
      <c r="H823" s="140"/>
      <c r="I823" s="141"/>
    </row>
    <row r="824" spans="2:9" ht="13.2">
      <c r="B824" s="59"/>
      <c r="C824" s="54"/>
      <c r="D824" s="54"/>
      <c r="E824" s="60"/>
      <c r="F824" s="54"/>
      <c r="G824" s="61"/>
      <c r="H824" s="131"/>
      <c r="I824" s="210"/>
    </row>
    <row r="825" spans="2:9" ht="13.2">
      <c r="B825" s="43"/>
      <c r="C825" s="54"/>
      <c r="D825" s="54"/>
      <c r="E825" s="64"/>
      <c r="F825" s="54"/>
      <c r="G825" s="56"/>
      <c r="H825" s="140"/>
      <c r="I825" s="141"/>
    </row>
    <row r="826" spans="2:9" ht="13.2">
      <c r="B826" s="59"/>
      <c r="C826" s="65"/>
      <c r="D826" s="65"/>
      <c r="E826" s="66"/>
      <c r="F826" s="54"/>
      <c r="G826" s="61"/>
      <c r="H826" s="131"/>
      <c r="I826" s="210"/>
    </row>
    <row r="827" spans="2:9" ht="13.8">
      <c r="B827" s="43"/>
      <c r="C827" s="465"/>
      <c r="D827" s="465"/>
      <c r="E827" s="465"/>
      <c r="F827" s="74"/>
      <c r="G827" s="198"/>
      <c r="H827" s="36"/>
      <c r="I827" s="154"/>
    </row>
    <row r="828" spans="2:9" ht="13.8">
      <c r="B828" s="144"/>
      <c r="C828" s="471"/>
      <c r="D828" s="471"/>
      <c r="E828" s="472"/>
      <c r="F828" s="472"/>
      <c r="G828" s="472"/>
      <c r="H828" s="472"/>
      <c r="I828" s="472"/>
    </row>
    <row r="829" spans="2:9" ht="13.8">
      <c r="B829" s="161"/>
      <c r="C829" s="468"/>
      <c r="D829" s="468"/>
      <c r="E829" s="469"/>
      <c r="F829" s="469"/>
      <c r="G829" s="469"/>
      <c r="H829" s="469"/>
      <c r="I829" s="469"/>
    </row>
    <row r="830" spans="2:9" ht="12">
      <c r="B830" s="145"/>
      <c r="C830" s="146"/>
      <c r="D830" s="162"/>
      <c r="E830" s="155"/>
      <c r="F830" s="155"/>
      <c r="G830" s="147"/>
      <c r="H830" s="148"/>
      <c r="I830" s="149"/>
    </row>
    <row r="831" spans="2:9" ht="13.2">
      <c r="B831" s="43"/>
      <c r="C831" s="44"/>
      <c r="D831" s="44"/>
      <c r="E831" s="45"/>
      <c r="F831" s="45"/>
      <c r="G831" s="150"/>
      <c r="H831" s="47"/>
      <c r="I831" s="48"/>
    </row>
    <row r="832" spans="2:9" ht="13.2">
      <c r="B832" s="43"/>
      <c r="C832" s="49"/>
      <c r="D832" s="49"/>
      <c r="E832" s="51"/>
      <c r="F832" s="51"/>
      <c r="G832" s="151"/>
      <c r="H832" s="52"/>
      <c r="I832" s="53"/>
    </row>
    <row r="833" spans="2:9" ht="12">
      <c r="B833" s="43"/>
      <c r="C833" s="124"/>
      <c r="D833" s="124"/>
      <c r="E833" s="125"/>
      <c r="F833" s="126"/>
      <c r="G833" s="127"/>
      <c r="H833" s="152"/>
      <c r="I833" s="58"/>
    </row>
    <row r="834" spans="2:9" ht="13.2">
      <c r="B834" s="59"/>
      <c r="C834" s="129"/>
      <c r="D834" s="129"/>
      <c r="E834" s="130"/>
      <c r="F834" s="129"/>
      <c r="G834" s="170"/>
      <c r="H834" s="62"/>
      <c r="I834" s="232"/>
    </row>
    <row r="835" spans="2:9" ht="13.2">
      <c r="B835" s="59"/>
      <c r="C835" s="133"/>
      <c r="D835" s="133"/>
      <c r="E835" s="130"/>
      <c r="F835" s="129"/>
      <c r="G835" s="170"/>
      <c r="H835" s="62"/>
      <c r="I835" s="232"/>
    </row>
    <row r="836" spans="2:9" ht="13.2">
      <c r="B836" s="67"/>
      <c r="C836" s="135"/>
      <c r="D836" s="135"/>
      <c r="E836" s="136"/>
      <c r="F836" s="70"/>
      <c r="G836" s="198"/>
      <c r="H836" s="196"/>
      <c r="I836" s="138"/>
    </row>
    <row r="837" spans="2:9" ht="13.2">
      <c r="B837" s="43"/>
      <c r="C837" s="44"/>
      <c r="D837" s="44"/>
      <c r="E837" s="45"/>
      <c r="F837" s="45"/>
      <c r="G837" s="48"/>
      <c r="H837" s="138"/>
      <c r="I837" s="48"/>
    </row>
    <row r="838" spans="2:9" ht="13.2">
      <c r="B838" s="43"/>
      <c r="C838" s="49"/>
      <c r="D838" s="49"/>
      <c r="E838" s="50"/>
      <c r="F838" s="51"/>
      <c r="G838" s="53"/>
      <c r="H838" s="165"/>
      <c r="I838" s="165"/>
    </row>
    <row r="839" spans="2:9" ht="12">
      <c r="B839" s="43"/>
      <c r="C839" s="54"/>
      <c r="D839" s="54"/>
      <c r="E839" s="55"/>
      <c r="F839" s="54"/>
      <c r="G839" s="56"/>
      <c r="H839" s="57"/>
      <c r="I839" s="58"/>
    </row>
    <row r="840" spans="2:9" ht="13.2">
      <c r="B840" s="59"/>
      <c r="C840" s="54"/>
      <c r="D840" s="54"/>
      <c r="E840" s="60"/>
      <c r="F840" s="54"/>
      <c r="G840" s="170"/>
      <c r="H840" s="62"/>
      <c r="I840" s="232"/>
    </row>
    <row r="841" spans="2:9" ht="12">
      <c r="B841" s="43"/>
      <c r="C841" s="54"/>
      <c r="D841" s="54"/>
      <c r="E841" s="64"/>
      <c r="F841" s="54"/>
      <c r="G841" s="56"/>
      <c r="H841" s="57"/>
      <c r="I841" s="58"/>
    </row>
    <row r="842" spans="2:9" ht="13.2">
      <c r="B842" s="59"/>
      <c r="C842" s="65"/>
      <c r="D842" s="65"/>
      <c r="E842" s="66"/>
      <c r="F842" s="54"/>
      <c r="G842" s="170"/>
      <c r="H842" s="62"/>
      <c r="I842" s="232"/>
    </row>
    <row r="843" spans="2:9" ht="13.8">
      <c r="B843" s="43"/>
      <c r="C843" s="465"/>
      <c r="D843" s="465"/>
      <c r="E843" s="465"/>
      <c r="F843" s="74"/>
      <c r="G843" s="198"/>
      <c r="H843" s="36"/>
      <c r="I843" s="143"/>
    </row>
    <row r="844" spans="2:9" ht="13.8">
      <c r="B844" s="144"/>
      <c r="C844" s="471"/>
      <c r="D844" s="471"/>
      <c r="E844" s="472"/>
      <c r="F844" s="472"/>
      <c r="G844" s="472"/>
      <c r="H844" s="472"/>
      <c r="I844" s="472"/>
    </row>
    <row r="845" spans="2:9" ht="13.8">
      <c r="B845" s="161"/>
      <c r="C845" s="468"/>
      <c r="D845" s="468"/>
      <c r="E845" s="469"/>
      <c r="F845" s="469"/>
      <c r="G845" s="469"/>
      <c r="H845" s="469"/>
      <c r="I845" s="469"/>
    </row>
    <row r="846" spans="2:9" ht="12">
      <c r="B846" s="145"/>
      <c r="C846" s="146"/>
      <c r="D846" s="162"/>
      <c r="E846" s="155"/>
      <c r="F846" s="155"/>
      <c r="G846" s="147"/>
      <c r="H846" s="148"/>
      <c r="I846" s="149"/>
    </row>
    <row r="847" spans="2:9" ht="13.2">
      <c r="B847" s="43"/>
      <c r="C847" s="44"/>
      <c r="D847" s="44"/>
      <c r="E847" s="45"/>
      <c r="F847" s="45"/>
      <c r="G847" s="150"/>
      <c r="H847" s="47"/>
      <c r="I847" s="48"/>
    </row>
    <row r="848" spans="2:9" ht="13.2">
      <c r="B848" s="43"/>
      <c r="C848" s="49"/>
      <c r="D848" s="49"/>
      <c r="E848" s="51"/>
      <c r="F848" s="51"/>
      <c r="G848" s="151"/>
      <c r="H848" s="52"/>
      <c r="I848" s="53"/>
    </row>
    <row r="849" spans="2:9" ht="12">
      <c r="B849" s="43"/>
      <c r="C849" s="124"/>
      <c r="D849" s="124"/>
      <c r="E849" s="125"/>
      <c r="F849" s="126"/>
      <c r="G849" s="127"/>
      <c r="H849" s="152"/>
      <c r="I849" s="58"/>
    </row>
    <row r="850" spans="2:9" ht="13.2">
      <c r="B850" s="59"/>
      <c r="C850" s="129"/>
      <c r="D850" s="129"/>
      <c r="E850" s="130"/>
      <c r="F850" s="129"/>
      <c r="G850" s="170"/>
      <c r="H850" s="62"/>
      <c r="I850" s="232"/>
    </row>
    <row r="851" spans="2:9" ht="16.8" customHeight="1">
      <c r="B851" s="43"/>
      <c r="C851" s="465"/>
      <c r="D851" s="465"/>
      <c r="E851" s="465"/>
      <c r="F851" s="74"/>
      <c r="G851" s="198"/>
      <c r="H851" s="36"/>
      <c r="I851" s="143"/>
    </row>
    <row r="852" spans="2:9" ht="16.8" customHeight="1">
      <c r="B852" s="43"/>
      <c r="C852" s="73"/>
      <c r="D852" s="73"/>
      <c r="E852" s="73"/>
      <c r="F852" s="74"/>
      <c r="G852" s="198"/>
      <c r="H852" s="36"/>
      <c r="I852" s="143"/>
    </row>
    <row r="853" spans="2:9" ht="17.399999999999999">
      <c r="E853" s="473"/>
      <c r="F853" s="473"/>
      <c r="G853" s="473"/>
      <c r="I853" s="233"/>
    </row>
  </sheetData>
  <sheetProtection selectLockedCells="1" selectUnlockedCells="1"/>
  <mergeCells count="183">
    <mergeCell ref="N154:Q154"/>
    <mergeCell ref="C75:I75"/>
    <mergeCell ref="C79:I79"/>
    <mergeCell ref="C83:I83"/>
    <mergeCell ref="D59:D64"/>
    <mergeCell ref="C59:C64"/>
    <mergeCell ref="D71:D73"/>
    <mergeCell ref="C120:C123"/>
    <mergeCell ref="D120:D123"/>
    <mergeCell ref="C71:C73"/>
    <mergeCell ref="N138:Q139"/>
    <mergeCell ref="J104:R105"/>
    <mergeCell ref="J113:R114"/>
    <mergeCell ref="C65:E65"/>
    <mergeCell ref="J3:J4"/>
    <mergeCell ref="K3:K4"/>
    <mergeCell ref="M4:P4"/>
    <mergeCell ref="D18:D24"/>
    <mergeCell ref="C18:C24"/>
    <mergeCell ref="C58:I58"/>
    <mergeCell ref="C66:I66"/>
    <mergeCell ref="C70:I70"/>
    <mergeCell ref="D126:D130"/>
    <mergeCell ref="C126:C130"/>
    <mergeCell ref="C8:C11"/>
    <mergeCell ref="D8:D11"/>
    <mergeCell ref="J17:R17"/>
    <mergeCell ref="J30:R30"/>
    <mergeCell ref="J66:R66"/>
    <mergeCell ref="J82:O83"/>
    <mergeCell ref="J91:R91"/>
    <mergeCell ref="C827:E827"/>
    <mergeCell ref="C828:I828"/>
    <mergeCell ref="C829:I829"/>
    <mergeCell ref="C843:E843"/>
    <mergeCell ref="E853:G853"/>
    <mergeCell ref="C798:I798"/>
    <mergeCell ref="C799:I799"/>
    <mergeCell ref="C812:E812"/>
    <mergeCell ref="C813:I813"/>
    <mergeCell ref="C814:I814"/>
    <mergeCell ref="C844:I844"/>
    <mergeCell ref="C845:I845"/>
    <mergeCell ref="C851:E851"/>
    <mergeCell ref="C769:I769"/>
    <mergeCell ref="C770:I770"/>
    <mergeCell ref="C783:E783"/>
    <mergeCell ref="C784:I784"/>
    <mergeCell ref="C797:E797"/>
    <mergeCell ref="C740:I740"/>
    <mergeCell ref="C753:E753"/>
    <mergeCell ref="C754:I754"/>
    <mergeCell ref="C755:I755"/>
    <mergeCell ref="C768:E768"/>
    <mergeCell ref="C723:E723"/>
    <mergeCell ref="C724:I724"/>
    <mergeCell ref="C725:I725"/>
    <mergeCell ref="C738:E738"/>
    <mergeCell ref="C739:I739"/>
    <mergeCell ref="C689:I689"/>
    <mergeCell ref="C690:I690"/>
    <mergeCell ref="C708:E708"/>
    <mergeCell ref="C709:I709"/>
    <mergeCell ref="C710:I710"/>
    <mergeCell ref="C650:I650"/>
    <mergeCell ref="C668:E668"/>
    <mergeCell ref="C669:I669"/>
    <mergeCell ref="C670:I670"/>
    <mergeCell ref="C688:E688"/>
    <mergeCell ref="C631:E631"/>
    <mergeCell ref="C632:I632"/>
    <mergeCell ref="C633:I633"/>
    <mergeCell ref="C648:E648"/>
    <mergeCell ref="C649:I649"/>
    <mergeCell ref="C601:E601"/>
    <mergeCell ref="C602:I602"/>
    <mergeCell ref="C613:E613"/>
    <mergeCell ref="C614:I614"/>
    <mergeCell ref="C615:I615"/>
    <mergeCell ref="C562:E562"/>
    <mergeCell ref="C563:I563"/>
    <mergeCell ref="C584:E584"/>
    <mergeCell ref="C585:I585"/>
    <mergeCell ref="C586:I586"/>
    <mergeCell ref="C528:I528"/>
    <mergeCell ref="C529:I529"/>
    <mergeCell ref="C542:E542"/>
    <mergeCell ref="C543:I543"/>
    <mergeCell ref="C544:I544"/>
    <mergeCell ref="C497:I497"/>
    <mergeCell ref="C510:E510"/>
    <mergeCell ref="C511:I511"/>
    <mergeCell ref="C512:I512"/>
    <mergeCell ref="C527:E527"/>
    <mergeCell ref="C471:E471"/>
    <mergeCell ref="C472:I472"/>
    <mergeCell ref="C473:I473"/>
    <mergeCell ref="C495:E495"/>
    <mergeCell ref="C496:I496"/>
    <mergeCell ref="C428:I428"/>
    <mergeCell ref="C429:I429"/>
    <mergeCell ref="C448:E448"/>
    <mergeCell ref="C449:I449"/>
    <mergeCell ref="C450:I450"/>
    <mergeCell ref="C390:I390"/>
    <mergeCell ref="C412:E412"/>
    <mergeCell ref="C413:I413"/>
    <mergeCell ref="C414:I414"/>
    <mergeCell ref="C427:E427"/>
    <mergeCell ref="C365:E365"/>
    <mergeCell ref="C366:I366"/>
    <mergeCell ref="C367:I367"/>
    <mergeCell ref="C388:E388"/>
    <mergeCell ref="C389:I389"/>
    <mergeCell ref="C287:I287"/>
    <mergeCell ref="C328:I328"/>
    <mergeCell ref="C329:I329"/>
    <mergeCell ref="C348:E348"/>
    <mergeCell ref="C349:I349"/>
    <mergeCell ref="C350:I350"/>
    <mergeCell ref="C288:I288"/>
    <mergeCell ref="C306:E306"/>
    <mergeCell ref="C307:I307"/>
    <mergeCell ref="C308:I308"/>
    <mergeCell ref="C327:E327"/>
    <mergeCell ref="C257:E257"/>
    <mergeCell ref="C149:I149"/>
    <mergeCell ref="C156:I156"/>
    <mergeCell ref="C166:I166"/>
    <mergeCell ref="C171:I171"/>
    <mergeCell ref="C175:I175"/>
    <mergeCell ref="C269:E269"/>
    <mergeCell ref="C270:I270"/>
    <mergeCell ref="C271:I271"/>
    <mergeCell ref="C286:E286"/>
    <mergeCell ref="C250:I250"/>
    <mergeCell ref="C251:I251"/>
    <mergeCell ref="C105:I105"/>
    <mergeCell ref="C109:I109"/>
    <mergeCell ref="C114:I114"/>
    <mergeCell ref="C119:I119"/>
    <mergeCell ref="C125:I125"/>
    <mergeCell ref="C132:I132"/>
    <mergeCell ref="C136:I136"/>
    <mergeCell ref="C140:I140"/>
    <mergeCell ref="C144:I144"/>
    <mergeCell ref="C249:E249"/>
    <mergeCell ref="D180:D184"/>
    <mergeCell ref="C180:C184"/>
    <mergeCell ref="C1:I1"/>
    <mergeCell ref="C2:I2"/>
    <mergeCell ref="C7:I7"/>
    <mergeCell ref="C13:I13"/>
    <mergeCell ref="C17:I17"/>
    <mergeCell ref="C26:I26"/>
    <mergeCell ref="C39:I39"/>
    <mergeCell ref="C44:I44"/>
    <mergeCell ref="C54:I54"/>
    <mergeCell ref="D31:D37"/>
    <mergeCell ref="C31:C37"/>
    <mergeCell ref="C45:C52"/>
    <mergeCell ref="D45:D52"/>
    <mergeCell ref="C30:I30"/>
    <mergeCell ref="C212:I212"/>
    <mergeCell ref="C161:I161"/>
    <mergeCell ref="C179:I179"/>
    <mergeCell ref="C186:I186"/>
    <mergeCell ref="C91:I91"/>
    <mergeCell ref="C96:I96"/>
    <mergeCell ref="C100:I100"/>
    <mergeCell ref="C232:I232"/>
    <mergeCell ref="C236:I236"/>
    <mergeCell ref="C240:I240"/>
    <mergeCell ref="C244:I244"/>
    <mergeCell ref="C192:I192"/>
    <mergeCell ref="C196:I196"/>
    <mergeCell ref="C200:I200"/>
    <mergeCell ref="C204:I204"/>
    <mergeCell ref="C208:I208"/>
    <mergeCell ref="C216:I216"/>
    <mergeCell ref="C220:I220"/>
    <mergeCell ref="C224:I224"/>
    <mergeCell ref="C228:I228"/>
  </mergeCells>
  <conditionalFormatting sqref="H5 H9:H11 H20:H21 H23:H24 H33:H34 H36:H37 H58">
    <cfRule type="cellIs" dxfId="163" priority="120" stopIfTrue="1" operator="equal">
      <formula>0</formula>
    </cfRule>
  </conditionalFormatting>
  <conditionalFormatting sqref="H15">
    <cfRule type="cellIs" dxfId="162" priority="69" stopIfTrue="1" operator="equal">
      <formula>0</formula>
    </cfRule>
  </conditionalFormatting>
  <conditionalFormatting sqref="H28">
    <cfRule type="cellIs" dxfId="161" priority="68" stopIfTrue="1" operator="equal">
      <formula>0</formula>
    </cfRule>
  </conditionalFormatting>
  <conditionalFormatting sqref="H41:H42">
    <cfRule type="cellIs" dxfId="160" priority="67" stopIfTrue="1" operator="equal">
      <formula>0</formula>
    </cfRule>
  </conditionalFormatting>
  <conditionalFormatting sqref="H47:H48 H50:H52">
    <cfRule type="cellIs" dxfId="159" priority="66" stopIfTrue="1" operator="equal">
      <formula>0</formula>
    </cfRule>
  </conditionalFormatting>
  <conditionalFormatting sqref="H56">
    <cfRule type="cellIs" dxfId="158" priority="65" stopIfTrue="1" operator="equal">
      <formula>0</formula>
    </cfRule>
  </conditionalFormatting>
  <conditionalFormatting sqref="H61:H64">
    <cfRule type="cellIs" dxfId="157" priority="64" stopIfTrue="1" operator="equal">
      <formula>0</formula>
    </cfRule>
  </conditionalFormatting>
  <conditionalFormatting sqref="H68">
    <cfRule type="cellIs" dxfId="156" priority="63" stopIfTrue="1" operator="equal">
      <formula>0</formula>
    </cfRule>
  </conditionalFormatting>
  <conditionalFormatting sqref="H72:H73">
    <cfRule type="cellIs" dxfId="155" priority="61" stopIfTrue="1" operator="equal">
      <formula>0</formula>
    </cfRule>
  </conditionalFormatting>
  <conditionalFormatting sqref="H77">
    <cfRule type="cellIs" dxfId="154" priority="60" stopIfTrue="1" operator="equal">
      <formula>0</formula>
    </cfRule>
  </conditionalFormatting>
  <conditionalFormatting sqref="H81">
    <cfRule type="cellIs" dxfId="153" priority="59" stopIfTrue="1" operator="equal">
      <formula>0</formula>
    </cfRule>
  </conditionalFormatting>
  <conditionalFormatting sqref="H85 H87:H89">
    <cfRule type="cellIs" dxfId="152" priority="58" stopIfTrue="1" operator="equal">
      <formula>0</formula>
    </cfRule>
  </conditionalFormatting>
  <conditionalFormatting sqref="H93:H94">
    <cfRule type="cellIs" dxfId="151" priority="56" stopIfTrue="1" operator="equal">
      <formula>0</formula>
    </cfRule>
  </conditionalFormatting>
  <conditionalFormatting sqref="H98">
    <cfRule type="cellIs" dxfId="150" priority="55" stopIfTrue="1" operator="equal">
      <formula>0</formula>
    </cfRule>
  </conditionalFormatting>
  <conditionalFormatting sqref="H102:H103">
    <cfRule type="cellIs" dxfId="149" priority="53" stopIfTrue="1" operator="equal">
      <formula>0</formula>
    </cfRule>
  </conditionalFormatting>
  <conditionalFormatting sqref="H107">
    <cfRule type="cellIs" dxfId="148" priority="52" stopIfTrue="1" operator="equal">
      <formula>0</formula>
    </cfRule>
  </conditionalFormatting>
  <conditionalFormatting sqref="H111:H112">
    <cfRule type="cellIs" dxfId="147" priority="50" stopIfTrue="1" operator="equal">
      <formula>0</formula>
    </cfRule>
  </conditionalFormatting>
  <conditionalFormatting sqref="H116:H117">
    <cfRule type="cellIs" dxfId="146" priority="48" stopIfTrue="1" operator="equal">
      <formula>0</formula>
    </cfRule>
  </conditionalFormatting>
  <conditionalFormatting sqref="H122:H123">
    <cfRule type="cellIs" dxfId="145" priority="46" stopIfTrue="1" operator="equal">
      <formula>0</formula>
    </cfRule>
  </conditionalFormatting>
  <conditionalFormatting sqref="H128:H130">
    <cfRule type="cellIs" dxfId="144" priority="45" stopIfTrue="1" operator="equal">
      <formula>0</formula>
    </cfRule>
  </conditionalFormatting>
  <conditionalFormatting sqref="H134">
    <cfRule type="cellIs" dxfId="143" priority="44" stopIfTrue="1" operator="equal">
      <formula>0</formula>
    </cfRule>
  </conditionalFormatting>
  <conditionalFormatting sqref="H138">
    <cfRule type="cellIs" dxfId="142" priority="43" stopIfTrue="1" operator="equal">
      <formula>0</formula>
    </cfRule>
  </conditionalFormatting>
  <conditionalFormatting sqref="H142">
    <cfRule type="cellIs" dxfId="141" priority="42" stopIfTrue="1" operator="equal">
      <formula>0</formula>
    </cfRule>
  </conditionalFormatting>
  <conditionalFormatting sqref="H146:H147">
    <cfRule type="cellIs" dxfId="140" priority="40" stopIfTrue="1" operator="equal">
      <formula>0</formula>
    </cfRule>
  </conditionalFormatting>
  <conditionalFormatting sqref="H151:H154">
    <cfRule type="cellIs" dxfId="139" priority="39" stopIfTrue="1" operator="equal">
      <formula>0</formula>
    </cfRule>
  </conditionalFormatting>
  <conditionalFormatting sqref="H158:H159">
    <cfRule type="cellIs" dxfId="138" priority="38" stopIfTrue="1" operator="equal">
      <formula>0</formula>
    </cfRule>
  </conditionalFormatting>
  <conditionalFormatting sqref="H163:H164">
    <cfRule type="cellIs" dxfId="137" priority="37" stopIfTrue="1" operator="equal">
      <formula>0</formula>
    </cfRule>
  </conditionalFormatting>
  <conditionalFormatting sqref="H168:H169">
    <cfRule type="cellIs" dxfId="136" priority="36" stopIfTrue="1" operator="equal">
      <formula>0</formula>
    </cfRule>
  </conditionalFormatting>
  <conditionalFormatting sqref="H173">
    <cfRule type="cellIs" dxfId="135" priority="35" stopIfTrue="1" operator="equal">
      <formula>0</formula>
    </cfRule>
  </conditionalFormatting>
  <conditionalFormatting sqref="H177">
    <cfRule type="cellIs" dxfId="134" priority="34" stopIfTrue="1" operator="equal">
      <formula>0</formula>
    </cfRule>
  </conditionalFormatting>
  <conditionalFormatting sqref="H181">
    <cfRule type="cellIs" dxfId="133" priority="33" stopIfTrue="1" operator="equal">
      <formula>0</formula>
    </cfRule>
  </conditionalFormatting>
  <conditionalFormatting sqref="H183">
    <cfRule type="cellIs" dxfId="132" priority="32" stopIfTrue="1" operator="equal">
      <formula>0</formula>
    </cfRule>
  </conditionalFormatting>
  <conditionalFormatting sqref="H188:H189">
    <cfRule type="cellIs" dxfId="131" priority="30" stopIfTrue="1" operator="equal">
      <formula>0</formula>
    </cfRule>
  </conditionalFormatting>
  <conditionalFormatting sqref="H194">
    <cfRule type="cellIs" dxfId="130" priority="29" stopIfTrue="1" operator="equal">
      <formula>0</formula>
    </cfRule>
  </conditionalFormatting>
  <conditionalFormatting sqref="H198">
    <cfRule type="cellIs" dxfId="129" priority="28" stopIfTrue="1" operator="equal">
      <formula>0</formula>
    </cfRule>
  </conditionalFormatting>
  <conditionalFormatting sqref="H202">
    <cfRule type="cellIs" dxfId="128" priority="15" stopIfTrue="1" operator="equal">
      <formula>0</formula>
    </cfRule>
  </conditionalFormatting>
  <conditionalFormatting sqref="H206">
    <cfRule type="cellIs" dxfId="127" priority="14" stopIfTrue="1" operator="equal">
      <formula>0</formula>
    </cfRule>
  </conditionalFormatting>
  <conditionalFormatting sqref="H210">
    <cfRule type="cellIs" dxfId="126" priority="13" stopIfTrue="1" operator="equal">
      <formula>0</formula>
    </cfRule>
  </conditionalFormatting>
  <conditionalFormatting sqref="H214">
    <cfRule type="cellIs" dxfId="125" priority="12" stopIfTrue="1" operator="equal">
      <formula>0</formula>
    </cfRule>
  </conditionalFormatting>
  <conditionalFormatting sqref="H218">
    <cfRule type="cellIs" dxfId="124" priority="11" stopIfTrue="1" operator="equal">
      <formula>0</formula>
    </cfRule>
  </conditionalFormatting>
  <conditionalFormatting sqref="H222">
    <cfRule type="cellIs" dxfId="123" priority="10" stopIfTrue="1" operator="equal">
      <formula>0</formula>
    </cfRule>
  </conditionalFormatting>
  <conditionalFormatting sqref="H226">
    <cfRule type="cellIs" dxfId="122" priority="9" stopIfTrue="1" operator="equal">
      <formula>0</formula>
    </cfRule>
  </conditionalFormatting>
  <conditionalFormatting sqref="H230">
    <cfRule type="cellIs" dxfId="121" priority="8" stopIfTrue="1" operator="equal">
      <formula>0</formula>
    </cfRule>
  </conditionalFormatting>
  <conditionalFormatting sqref="H234">
    <cfRule type="cellIs" dxfId="120" priority="7" stopIfTrue="1" operator="equal">
      <formula>0</formula>
    </cfRule>
  </conditionalFormatting>
  <conditionalFormatting sqref="H238">
    <cfRule type="cellIs" dxfId="119" priority="6" stopIfTrue="1" operator="equal">
      <formula>0</formula>
    </cfRule>
  </conditionalFormatting>
  <conditionalFormatting sqref="H242">
    <cfRule type="cellIs" dxfId="118" priority="5" stopIfTrue="1" operator="equal">
      <formula>0</formula>
    </cfRule>
  </conditionalFormatting>
  <conditionalFormatting sqref="H246">
    <cfRule type="cellIs" dxfId="117" priority="4" stopIfTrue="1" operator="equal">
      <formula>0</formula>
    </cfRule>
  </conditionalFormatting>
  <conditionalFormatting sqref="H249">
    <cfRule type="cellIs" dxfId="116" priority="228" stopIfTrue="1" operator="equal">
      <formula>0</formula>
    </cfRule>
  </conditionalFormatting>
  <conditionalFormatting sqref="H276">
    <cfRule type="cellIs" dxfId="115" priority="227" stopIfTrue="1" operator="equal">
      <formula>0</formula>
    </cfRule>
  </conditionalFormatting>
  <conditionalFormatting sqref="H281">
    <cfRule type="cellIs" dxfId="114" priority="226" stopIfTrue="1" operator="equal">
      <formula>0</formula>
    </cfRule>
  </conditionalFormatting>
  <conditionalFormatting sqref="H283:H284">
    <cfRule type="cellIs" dxfId="113" priority="225" stopIfTrue="1" operator="equal">
      <formula>0</formula>
    </cfRule>
  </conditionalFormatting>
  <conditionalFormatting sqref="H293">
    <cfRule type="cellIs" dxfId="112" priority="224" stopIfTrue="1" operator="equal">
      <formula>0</formula>
    </cfRule>
  </conditionalFormatting>
  <conditionalFormatting sqref="H298">
    <cfRule type="cellIs" dxfId="111" priority="223" stopIfTrue="1" operator="equal">
      <formula>0</formula>
    </cfRule>
  </conditionalFormatting>
  <conditionalFormatting sqref="H300:H301">
    <cfRule type="cellIs" dxfId="110" priority="222" stopIfTrue="1" operator="equal">
      <formula>0</formula>
    </cfRule>
  </conditionalFormatting>
  <conditionalFormatting sqref="H303">
    <cfRule type="cellIs" dxfId="109" priority="221" stopIfTrue="1" operator="equal">
      <formula>0</formula>
    </cfRule>
  </conditionalFormatting>
  <conditionalFormatting sqref="H305">
    <cfRule type="cellIs" dxfId="108" priority="296" stopIfTrue="1" operator="equal">
      <formula>0</formula>
    </cfRule>
  </conditionalFormatting>
  <conditionalFormatting sqref="H313:H316">
    <cfRule type="cellIs" dxfId="107" priority="219" stopIfTrue="1" operator="equal">
      <formula>0</formula>
    </cfRule>
  </conditionalFormatting>
  <conditionalFormatting sqref="H321">
    <cfRule type="cellIs" dxfId="106" priority="218" stopIfTrue="1" operator="equal">
      <formula>0</formula>
    </cfRule>
  </conditionalFormatting>
  <conditionalFormatting sqref="H323:H326">
    <cfRule type="cellIs" dxfId="105" priority="217" stopIfTrue="1" operator="equal">
      <formula>0</formula>
    </cfRule>
  </conditionalFormatting>
  <conditionalFormatting sqref="H334:H337">
    <cfRule type="cellIs" dxfId="104" priority="216" stopIfTrue="1" operator="equal">
      <formula>0</formula>
    </cfRule>
  </conditionalFormatting>
  <conditionalFormatting sqref="H342">
    <cfRule type="cellIs" dxfId="103" priority="215" stopIfTrue="1" operator="equal">
      <formula>0</formula>
    </cfRule>
  </conditionalFormatting>
  <conditionalFormatting sqref="H344:H347">
    <cfRule type="cellIs" dxfId="102" priority="214" stopIfTrue="1" operator="equal">
      <formula>0</formula>
    </cfRule>
  </conditionalFormatting>
  <conditionalFormatting sqref="H355:H356">
    <cfRule type="cellIs" dxfId="101" priority="213" stopIfTrue="1" operator="equal">
      <formula>0</formula>
    </cfRule>
  </conditionalFormatting>
  <conditionalFormatting sqref="H361">
    <cfRule type="cellIs" dxfId="100" priority="212" stopIfTrue="1" operator="equal">
      <formula>0</formula>
    </cfRule>
  </conditionalFormatting>
  <conditionalFormatting sqref="H363:H364">
    <cfRule type="cellIs" dxfId="99" priority="211" stopIfTrue="1" operator="equal">
      <formula>0</formula>
    </cfRule>
  </conditionalFormatting>
  <conditionalFormatting sqref="H372:H376">
    <cfRule type="cellIs" dxfId="98" priority="210" stopIfTrue="1" operator="equal">
      <formula>0</formula>
    </cfRule>
  </conditionalFormatting>
  <conditionalFormatting sqref="H381">
    <cfRule type="cellIs" dxfId="97" priority="209" stopIfTrue="1" operator="equal">
      <formula>0</formula>
    </cfRule>
  </conditionalFormatting>
  <conditionalFormatting sqref="H383:H387">
    <cfRule type="cellIs" dxfId="96" priority="208" stopIfTrue="1" operator="equal">
      <formula>0</formula>
    </cfRule>
  </conditionalFormatting>
  <conditionalFormatting sqref="H395:H401">
    <cfRule type="cellIs" dxfId="95" priority="207" stopIfTrue="1" operator="equal">
      <formula>0</formula>
    </cfRule>
  </conditionalFormatting>
  <conditionalFormatting sqref="H406">
    <cfRule type="cellIs" dxfId="94" priority="206" stopIfTrue="1" operator="equal">
      <formula>0</formula>
    </cfRule>
  </conditionalFormatting>
  <conditionalFormatting sqref="H408:H411">
    <cfRule type="cellIs" dxfId="93" priority="205" stopIfTrue="1" operator="equal">
      <formula>0</formula>
    </cfRule>
  </conditionalFormatting>
  <conditionalFormatting sqref="H419">
    <cfRule type="cellIs" dxfId="92" priority="204" stopIfTrue="1" operator="equal">
      <formula>0</formula>
    </cfRule>
  </conditionalFormatting>
  <conditionalFormatting sqref="H424">
    <cfRule type="cellIs" dxfId="91" priority="203" stopIfTrue="1" operator="equal">
      <formula>0</formula>
    </cfRule>
  </conditionalFormatting>
  <conditionalFormatting sqref="H426">
    <cfRule type="cellIs" dxfId="90" priority="202" stopIfTrue="1" operator="equal">
      <formula>0</formula>
    </cfRule>
  </conditionalFormatting>
  <conditionalFormatting sqref="H434:H436">
    <cfRule type="cellIs" dxfId="89" priority="201" stopIfTrue="1" operator="equal">
      <formula>0</formula>
    </cfRule>
  </conditionalFormatting>
  <conditionalFormatting sqref="H441">
    <cfRule type="cellIs" dxfId="88" priority="200" stopIfTrue="1" operator="equal">
      <formula>0</formula>
    </cfRule>
  </conditionalFormatting>
  <conditionalFormatting sqref="H443:H447">
    <cfRule type="cellIs" dxfId="87" priority="199" stopIfTrue="1" operator="equal">
      <formula>0</formula>
    </cfRule>
  </conditionalFormatting>
  <conditionalFormatting sqref="H455:H459">
    <cfRule type="cellIs" dxfId="86" priority="198" stopIfTrue="1" operator="equal">
      <formula>0</formula>
    </cfRule>
  </conditionalFormatting>
  <conditionalFormatting sqref="H464">
    <cfRule type="cellIs" dxfId="85" priority="197" stopIfTrue="1" operator="equal">
      <formula>0</formula>
    </cfRule>
  </conditionalFormatting>
  <conditionalFormatting sqref="H466:H470">
    <cfRule type="cellIs" dxfId="84" priority="196" stopIfTrue="1" operator="equal">
      <formula>0</formula>
    </cfRule>
  </conditionalFormatting>
  <conditionalFormatting sqref="H479:H482">
    <cfRule type="cellIs" dxfId="83" priority="195" stopIfTrue="1" operator="equal">
      <formula>0</formula>
    </cfRule>
  </conditionalFormatting>
  <conditionalFormatting sqref="H487">
    <cfRule type="cellIs" dxfId="82" priority="194" stopIfTrue="1" operator="equal">
      <formula>0</formula>
    </cfRule>
  </conditionalFormatting>
  <conditionalFormatting sqref="H489:H491">
    <cfRule type="cellIs" dxfId="81" priority="193" stopIfTrue="1" operator="equal">
      <formula>0</formula>
    </cfRule>
  </conditionalFormatting>
  <conditionalFormatting sqref="H493">
    <cfRule type="cellIs" dxfId="80" priority="192" stopIfTrue="1" operator="equal">
      <formula>0</formula>
    </cfRule>
  </conditionalFormatting>
  <conditionalFormatting sqref="H502">
    <cfRule type="cellIs" dxfId="79" priority="191" stopIfTrue="1" operator="equal">
      <formula>0</formula>
    </cfRule>
  </conditionalFormatting>
  <conditionalFormatting sqref="H507">
    <cfRule type="cellIs" dxfId="78" priority="190" stopIfTrue="1" operator="equal">
      <formula>0</formula>
    </cfRule>
  </conditionalFormatting>
  <conditionalFormatting sqref="H509">
    <cfRule type="cellIs" dxfId="77" priority="189" stopIfTrue="1" operator="equal">
      <formula>0</formula>
    </cfRule>
  </conditionalFormatting>
  <conditionalFormatting sqref="H517">
    <cfRule type="cellIs" dxfId="76" priority="188" stopIfTrue="1" operator="equal">
      <formula>0</formula>
    </cfRule>
  </conditionalFormatting>
  <conditionalFormatting sqref="H521">
    <cfRule type="cellIs" dxfId="75" priority="187" stopIfTrue="1" operator="equal">
      <formula>0</formula>
    </cfRule>
  </conditionalFormatting>
  <conditionalFormatting sqref="H523:H526">
    <cfRule type="cellIs" dxfId="74" priority="186" stopIfTrue="1" operator="equal">
      <formula>0</formula>
    </cfRule>
  </conditionalFormatting>
  <conditionalFormatting sqref="H534">
    <cfRule type="cellIs" dxfId="73" priority="185" stopIfTrue="1" operator="equal">
      <formula>0</formula>
    </cfRule>
  </conditionalFormatting>
  <conditionalFormatting sqref="H539">
    <cfRule type="cellIs" dxfId="72" priority="184" stopIfTrue="1" operator="equal">
      <formula>0</formula>
    </cfRule>
  </conditionalFormatting>
  <conditionalFormatting sqref="H541">
    <cfRule type="cellIs" dxfId="71" priority="183" stopIfTrue="1" operator="equal">
      <formula>0</formula>
    </cfRule>
  </conditionalFormatting>
  <conditionalFormatting sqref="H549:H550">
    <cfRule type="cellIs" dxfId="70" priority="182" stopIfTrue="1" operator="equal">
      <formula>0</formula>
    </cfRule>
  </conditionalFormatting>
  <conditionalFormatting sqref="H555">
    <cfRule type="cellIs" dxfId="69" priority="181" stopIfTrue="1" operator="equal">
      <formula>0</formula>
    </cfRule>
  </conditionalFormatting>
  <conditionalFormatting sqref="H557:H561">
    <cfRule type="cellIs" dxfId="68" priority="180" stopIfTrue="1" operator="equal">
      <formula>0</formula>
    </cfRule>
  </conditionalFormatting>
  <conditionalFormatting sqref="H568:H571 H583">
    <cfRule type="cellIs" dxfId="67" priority="179" stopIfTrue="1" operator="equal">
      <formula>0</formula>
    </cfRule>
  </conditionalFormatting>
  <conditionalFormatting sqref="H576">
    <cfRule type="cellIs" dxfId="66" priority="178" stopIfTrue="1" operator="equal">
      <formula>0</formula>
    </cfRule>
  </conditionalFormatting>
  <conditionalFormatting sqref="H578:H581">
    <cfRule type="cellIs" dxfId="65" priority="177" stopIfTrue="1" operator="equal">
      <formula>0</formula>
    </cfRule>
  </conditionalFormatting>
  <conditionalFormatting sqref="H591:H593">
    <cfRule type="cellIs" dxfId="64" priority="176" stopIfTrue="1" operator="equal">
      <formula>0</formula>
    </cfRule>
  </conditionalFormatting>
  <conditionalFormatting sqref="H598">
    <cfRule type="cellIs" dxfId="63" priority="174" stopIfTrue="1" operator="equal">
      <formula>0</formula>
    </cfRule>
  </conditionalFormatting>
  <conditionalFormatting sqref="H600">
    <cfRule type="cellIs" dxfId="62" priority="173" stopIfTrue="1" operator="equal">
      <formula>0</formula>
    </cfRule>
  </conditionalFormatting>
  <conditionalFormatting sqref="H607">
    <cfRule type="cellIs" dxfId="61" priority="172" stopIfTrue="1" operator="equal">
      <formula>0</formula>
    </cfRule>
  </conditionalFormatting>
  <conditionalFormatting sqref="H612">
    <cfRule type="cellIs" dxfId="60" priority="170" stopIfTrue="1" operator="equal">
      <formula>0</formula>
    </cfRule>
  </conditionalFormatting>
  <conditionalFormatting sqref="H620:H621">
    <cfRule type="cellIs" dxfId="59" priority="169" stopIfTrue="1" operator="equal">
      <formula>0</formula>
    </cfRule>
  </conditionalFormatting>
  <conditionalFormatting sqref="H626">
    <cfRule type="cellIs" dxfId="58" priority="167" stopIfTrue="1" operator="equal">
      <formula>0</formula>
    </cfRule>
  </conditionalFormatting>
  <conditionalFormatting sqref="H628:H629">
    <cfRule type="cellIs" dxfId="57" priority="166" stopIfTrue="1" operator="equal">
      <formula>0</formula>
    </cfRule>
  </conditionalFormatting>
  <conditionalFormatting sqref="H638:H639">
    <cfRule type="cellIs" dxfId="56" priority="165" stopIfTrue="1" operator="equal">
      <formula>0</formula>
    </cfRule>
  </conditionalFormatting>
  <conditionalFormatting sqref="H644">
    <cfRule type="cellIs" dxfId="55" priority="163" stopIfTrue="1" operator="equal">
      <formula>0</formula>
    </cfRule>
  </conditionalFormatting>
  <conditionalFormatting sqref="H646:H647">
    <cfRule type="cellIs" dxfId="54" priority="162" stopIfTrue="1" operator="equal">
      <formula>0</formula>
    </cfRule>
  </conditionalFormatting>
  <conditionalFormatting sqref="H655:H659">
    <cfRule type="cellIs" dxfId="53" priority="161" stopIfTrue="1" operator="equal">
      <formula>0</formula>
    </cfRule>
  </conditionalFormatting>
  <conditionalFormatting sqref="H664">
    <cfRule type="cellIs" dxfId="52" priority="159" stopIfTrue="1" operator="equal">
      <formula>0</formula>
    </cfRule>
  </conditionalFormatting>
  <conditionalFormatting sqref="H666">
    <cfRule type="cellIs" dxfId="51" priority="158" stopIfTrue="1" operator="equal">
      <formula>0</formula>
    </cfRule>
  </conditionalFormatting>
  <conditionalFormatting sqref="H675:H679">
    <cfRule type="cellIs" dxfId="50" priority="157" stopIfTrue="1" operator="equal">
      <formula>0</formula>
    </cfRule>
  </conditionalFormatting>
  <conditionalFormatting sqref="H684">
    <cfRule type="cellIs" dxfId="49" priority="155" stopIfTrue="1" operator="equal">
      <formula>0</formula>
    </cfRule>
  </conditionalFormatting>
  <conditionalFormatting sqref="H686">
    <cfRule type="cellIs" dxfId="48" priority="154" stopIfTrue="1" operator="equal">
      <formula>0</formula>
    </cfRule>
  </conditionalFormatting>
  <conditionalFormatting sqref="H695:H699">
    <cfRule type="cellIs" dxfId="47" priority="153" stopIfTrue="1" operator="equal">
      <formula>0</formula>
    </cfRule>
  </conditionalFormatting>
  <conditionalFormatting sqref="H704">
    <cfRule type="cellIs" dxfId="46" priority="151" stopIfTrue="1" operator="equal">
      <formula>0</formula>
    </cfRule>
  </conditionalFormatting>
  <conditionalFormatting sqref="H706">
    <cfRule type="cellIs" dxfId="45" priority="150" stopIfTrue="1" operator="equal">
      <formula>0</formula>
    </cfRule>
  </conditionalFormatting>
  <conditionalFormatting sqref="H715">
    <cfRule type="cellIs" dxfId="44" priority="149" stopIfTrue="1" operator="equal">
      <formula>0</formula>
    </cfRule>
  </conditionalFormatting>
  <conditionalFormatting sqref="H720">
    <cfRule type="cellIs" dxfId="43" priority="148" stopIfTrue="1" operator="equal">
      <formula>0</formula>
    </cfRule>
  </conditionalFormatting>
  <conditionalFormatting sqref="H722">
    <cfRule type="cellIs" dxfId="42" priority="147" stopIfTrue="1" operator="equal">
      <formula>0</formula>
    </cfRule>
  </conditionalFormatting>
  <conditionalFormatting sqref="H730">
    <cfRule type="cellIs" dxfId="41" priority="146" stopIfTrue="1" operator="equal">
      <formula>0</formula>
    </cfRule>
  </conditionalFormatting>
  <conditionalFormatting sqref="H735">
    <cfRule type="cellIs" dxfId="40" priority="145" stopIfTrue="1" operator="equal">
      <formula>0</formula>
    </cfRule>
  </conditionalFormatting>
  <conditionalFormatting sqref="H737">
    <cfRule type="cellIs" dxfId="39" priority="144" stopIfTrue="1" operator="equal">
      <formula>0</formula>
    </cfRule>
  </conditionalFormatting>
  <conditionalFormatting sqref="H745">
    <cfRule type="cellIs" dxfId="38" priority="143" stopIfTrue="1" operator="equal">
      <formula>0</formula>
    </cfRule>
  </conditionalFormatting>
  <conditionalFormatting sqref="H750">
    <cfRule type="cellIs" dxfId="37" priority="142" stopIfTrue="1" operator="equal">
      <formula>0</formula>
    </cfRule>
  </conditionalFormatting>
  <conditionalFormatting sqref="H752">
    <cfRule type="cellIs" dxfId="36" priority="141" stopIfTrue="1" operator="equal">
      <formula>0</formula>
    </cfRule>
  </conditionalFormatting>
  <conditionalFormatting sqref="H760">
    <cfRule type="cellIs" dxfId="35" priority="140" stopIfTrue="1" operator="equal">
      <formula>0</formula>
    </cfRule>
  </conditionalFormatting>
  <conditionalFormatting sqref="H765">
    <cfRule type="cellIs" dxfId="34" priority="139" stopIfTrue="1" operator="equal">
      <formula>0</formula>
    </cfRule>
  </conditionalFormatting>
  <conditionalFormatting sqref="H767">
    <cfRule type="cellIs" dxfId="33" priority="138" stopIfTrue="1" operator="equal">
      <formula>0</formula>
    </cfRule>
  </conditionalFormatting>
  <conditionalFormatting sqref="H775">
    <cfRule type="cellIs" dxfId="32" priority="137" stopIfTrue="1" operator="equal">
      <formula>0</formula>
    </cfRule>
  </conditionalFormatting>
  <conditionalFormatting sqref="H780">
    <cfRule type="cellIs" dxfId="31" priority="136" stopIfTrue="1" operator="equal">
      <formula>0</formula>
    </cfRule>
  </conditionalFormatting>
  <conditionalFormatting sqref="H782">
    <cfRule type="cellIs" dxfId="30" priority="135" stopIfTrue="1" operator="equal">
      <formula>0</formula>
    </cfRule>
  </conditionalFormatting>
  <conditionalFormatting sqref="H789">
    <cfRule type="cellIs" dxfId="29" priority="134" stopIfTrue="1" operator="equal">
      <formula>0</formula>
    </cfRule>
  </conditionalFormatting>
  <conditionalFormatting sqref="H794">
    <cfRule type="cellIs" dxfId="28" priority="133" stopIfTrue="1" operator="equal">
      <formula>0</formula>
    </cfRule>
  </conditionalFormatting>
  <conditionalFormatting sqref="H796">
    <cfRule type="cellIs" dxfId="27" priority="132" stopIfTrue="1" operator="equal">
      <formula>0</formula>
    </cfRule>
  </conditionalFormatting>
  <conditionalFormatting sqref="H804">
    <cfRule type="cellIs" dxfId="26" priority="131" stopIfTrue="1" operator="equal">
      <formula>0</formula>
    </cfRule>
  </conditionalFormatting>
  <conditionalFormatting sqref="H809">
    <cfRule type="cellIs" dxfId="25" priority="130" stopIfTrue="1" operator="equal">
      <formula>0</formula>
    </cfRule>
  </conditionalFormatting>
  <conditionalFormatting sqref="H811">
    <cfRule type="cellIs" dxfId="24" priority="129" stopIfTrue="1" operator="equal">
      <formula>0</formula>
    </cfRule>
  </conditionalFormatting>
  <conditionalFormatting sqref="H819">
    <cfRule type="cellIs" dxfId="23" priority="128" stopIfTrue="1" operator="equal">
      <formula>0</formula>
    </cfRule>
  </conditionalFormatting>
  <conditionalFormatting sqref="H824">
    <cfRule type="cellIs" dxfId="22" priority="126" stopIfTrue="1" operator="equal">
      <formula>0</formula>
    </cfRule>
  </conditionalFormatting>
  <conditionalFormatting sqref="H826">
    <cfRule type="cellIs" dxfId="21" priority="125" stopIfTrue="1" operator="equal">
      <formula>0</formula>
    </cfRule>
  </conditionalFormatting>
  <conditionalFormatting sqref="H834:H835">
    <cfRule type="cellIs" dxfId="20" priority="124" stopIfTrue="1" operator="equal">
      <formula>0</formula>
    </cfRule>
  </conditionalFormatting>
  <conditionalFormatting sqref="H840">
    <cfRule type="cellIs" dxfId="19" priority="123" stopIfTrue="1" operator="equal">
      <formula>0</formula>
    </cfRule>
  </conditionalFormatting>
  <conditionalFormatting sqref="H842">
    <cfRule type="cellIs" dxfId="18" priority="122" stopIfTrue="1" operator="equal">
      <formula>0</formula>
    </cfRule>
  </conditionalFormatting>
  <conditionalFormatting sqref="H850">
    <cfRule type="cellIs" dxfId="17" priority="121" stopIfTrue="1" operator="equal">
      <formula>0</formula>
    </cfRule>
  </conditionalFormatting>
  <conditionalFormatting sqref="I7">
    <cfRule type="cellIs" dxfId="16" priority="119" stopIfTrue="1" operator="equal">
      <formula>0</formula>
    </cfRule>
  </conditionalFormatting>
  <conditionalFormatting sqref="H254:H255">
    <cfRule type="cellIs" dxfId="13" priority="1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1" firstPageNumber="0" fitToHeight="0" orientation="portrait" r:id="rId1"/>
  <headerFooter alignWithMargins="0">
    <oddFooter>&amp;R&amp;P / &amp;N</oddFooter>
  </headerFooter>
  <rowBreaks count="4" manualBreakCount="4">
    <brk id="53" min="1" max="8" man="1"/>
    <brk id="99" min="1" max="8" man="1"/>
    <brk id="143" min="1" max="8" man="1"/>
    <brk id="178" min="1" max="8" man="1"/>
  </rowBreaks>
  <colBreaks count="2" manualBreakCount="2">
    <brk id="7" max="261" man="1"/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E655F-C812-49A2-ABBF-680FE196A96C}">
  <sheetPr>
    <tabColor theme="5" tint="0.59999389629810485"/>
    <pageSetUpPr fitToPage="1"/>
  </sheetPr>
  <dimension ref="A1:Q74"/>
  <sheetViews>
    <sheetView view="pageBreakPreview" topLeftCell="B1" zoomScale="95" zoomScaleNormal="100" zoomScaleSheetLayoutView="95" workbookViewId="0">
      <selection activeCell="B1" sqref="B1:I13"/>
    </sheetView>
  </sheetViews>
  <sheetFormatPr defaultColWidth="9.109375" defaultRowHeight="11.4" outlineLevelCol="1"/>
  <cols>
    <col min="1" max="1" width="8" style="3" hidden="1" customWidth="1" outlineLevel="1"/>
    <col min="2" max="2" width="10.6640625" style="3" customWidth="1" collapsed="1"/>
    <col min="3" max="3" width="10.88671875" style="5" bestFit="1" customWidth="1"/>
    <col min="4" max="4" width="8.6640625" style="5" customWidth="1"/>
    <col min="5" max="5" width="58.6640625" style="7" customWidth="1"/>
    <col min="6" max="6" width="5.6640625" style="4" customWidth="1"/>
    <col min="7" max="7" width="10.33203125" style="4" customWidth="1"/>
    <col min="8" max="8" width="11.21875" style="4" customWidth="1"/>
    <col min="9" max="9" width="17.21875" style="2" customWidth="1"/>
    <col min="10" max="16384" width="9.109375" style="7"/>
  </cols>
  <sheetData>
    <row r="1" spans="1:17" customFormat="1" ht="52.5" customHeight="1">
      <c r="A1" s="26"/>
      <c r="B1" s="25" t="s">
        <v>22</v>
      </c>
      <c r="C1" s="485" t="s">
        <v>63</v>
      </c>
      <c r="D1" s="486"/>
      <c r="E1" s="486"/>
      <c r="F1" s="486"/>
      <c r="G1" s="486"/>
      <c r="H1" s="486"/>
      <c r="I1" s="487"/>
    </row>
    <row r="2" spans="1:17" ht="36" customHeight="1">
      <c r="A2" s="14"/>
      <c r="B2" s="24" t="s">
        <v>45</v>
      </c>
      <c r="C2" s="443" t="s">
        <v>64</v>
      </c>
      <c r="D2" s="444"/>
      <c r="E2" s="445"/>
      <c r="F2" s="445"/>
      <c r="G2" s="445"/>
      <c r="H2" s="445"/>
      <c r="I2" s="446"/>
      <c r="J2" s="241"/>
      <c r="K2" s="241"/>
    </row>
    <row r="3" spans="1:17" ht="24" customHeight="1">
      <c r="A3" s="1" t="s">
        <v>0</v>
      </c>
      <c r="B3" s="9" t="s">
        <v>0</v>
      </c>
      <c r="C3" s="15" t="s">
        <v>26</v>
      </c>
      <c r="D3" s="15" t="s">
        <v>44</v>
      </c>
      <c r="E3" s="29" t="s">
        <v>23</v>
      </c>
      <c r="F3" s="30" t="s">
        <v>24</v>
      </c>
      <c r="G3" s="10" t="s">
        <v>1</v>
      </c>
      <c r="H3" s="11" t="s">
        <v>18</v>
      </c>
      <c r="I3" s="12" t="s">
        <v>19</v>
      </c>
      <c r="J3" s="502"/>
      <c r="K3" s="502"/>
      <c r="L3" s="4"/>
      <c r="M3" s="4"/>
      <c r="N3" s="4"/>
      <c r="O3" s="4"/>
      <c r="P3" s="4"/>
      <c r="Q3" s="4"/>
    </row>
    <row r="4" spans="1:17" ht="12">
      <c r="A4" s="6" t="s">
        <v>4</v>
      </c>
      <c r="B4" s="332" t="s">
        <v>108</v>
      </c>
      <c r="C4" s="263" t="s">
        <v>68</v>
      </c>
      <c r="D4" s="264"/>
      <c r="E4" s="265" t="s">
        <v>69</v>
      </c>
      <c r="F4" s="266" t="s">
        <v>10</v>
      </c>
      <c r="G4" s="266"/>
      <c r="H4" s="283"/>
      <c r="I4" s="31"/>
      <c r="J4" s="502"/>
      <c r="K4" s="502"/>
      <c r="L4" s="4"/>
      <c r="M4" s="501"/>
      <c r="N4" s="501"/>
      <c r="O4" s="501"/>
      <c r="P4" s="501"/>
      <c r="Q4" s="4"/>
    </row>
    <row r="5" spans="1:17" ht="34.200000000000003">
      <c r="A5" s="6"/>
      <c r="B5" s="333" t="s">
        <v>115</v>
      </c>
      <c r="C5" s="304"/>
      <c r="D5" s="305"/>
      <c r="E5" s="271" t="s">
        <v>113</v>
      </c>
      <c r="F5" s="266" t="s">
        <v>11</v>
      </c>
      <c r="G5" s="272">
        <v>236</v>
      </c>
      <c r="H5" s="273"/>
      <c r="I5" s="352">
        <f>ROUND($G5*H5,2)</f>
        <v>0</v>
      </c>
      <c r="K5" s="240"/>
    </row>
    <row r="6" spans="1:17" ht="22.8">
      <c r="A6" s="6" t="s">
        <v>2</v>
      </c>
      <c r="B6" s="333" t="s">
        <v>110</v>
      </c>
      <c r="C6" s="281"/>
      <c r="D6" s="282"/>
      <c r="E6" s="271" t="s">
        <v>114</v>
      </c>
      <c r="F6" s="266" t="s">
        <v>11</v>
      </c>
      <c r="G6" s="272">
        <v>319</v>
      </c>
      <c r="H6" s="273"/>
      <c r="I6" s="352">
        <f>ROUND($G6*H6,2)</f>
        <v>0</v>
      </c>
      <c r="K6" s="240"/>
    </row>
    <row r="7" spans="1:17" ht="19.2" customHeight="1">
      <c r="A7" s="8" t="s">
        <v>6</v>
      </c>
      <c r="B7" s="13"/>
      <c r="C7" s="32"/>
      <c r="D7" s="38"/>
      <c r="E7" s="17" t="s">
        <v>58</v>
      </c>
      <c r="F7" s="16" t="s">
        <v>21</v>
      </c>
      <c r="G7" s="34"/>
      <c r="H7" s="35"/>
      <c r="I7" s="31" t="s">
        <v>10</v>
      </c>
    </row>
    <row r="8" spans="1:17" ht="36.6" customHeight="1">
      <c r="A8" s="8" t="s">
        <v>7</v>
      </c>
      <c r="B8" s="24" t="s">
        <v>45</v>
      </c>
      <c r="C8" s="443" t="s">
        <v>72</v>
      </c>
      <c r="D8" s="444"/>
      <c r="E8" s="494"/>
      <c r="F8" s="494"/>
      <c r="G8" s="494"/>
      <c r="H8" s="494"/>
      <c r="I8" s="495"/>
    </row>
    <row r="9" spans="1:17" ht="20.100000000000001" customHeight="1">
      <c r="A9" s="8" t="s">
        <v>8</v>
      </c>
      <c r="B9" s="332" t="s">
        <v>119</v>
      </c>
      <c r="C9" s="334" t="s">
        <v>68</v>
      </c>
      <c r="D9" s="335"/>
      <c r="E9" s="336" t="s">
        <v>69</v>
      </c>
      <c r="F9" s="337" t="s">
        <v>10</v>
      </c>
      <c r="G9" s="338"/>
      <c r="H9" s="338"/>
      <c r="I9" s="338"/>
    </row>
    <row r="10" spans="1:17" ht="34.200000000000003">
      <c r="A10" s="8" t="s">
        <v>17</v>
      </c>
      <c r="B10" s="333" t="s">
        <v>120</v>
      </c>
      <c r="C10" s="339"/>
      <c r="D10" s="503" t="s">
        <v>73</v>
      </c>
      <c r="E10" s="336" t="s">
        <v>74</v>
      </c>
      <c r="F10" s="337" t="s">
        <v>65</v>
      </c>
      <c r="G10" s="338">
        <v>445.2</v>
      </c>
      <c r="H10" s="273"/>
      <c r="I10" s="356">
        <f>ROUND($G10*H10,2)</f>
        <v>0</v>
      </c>
    </row>
    <row r="11" spans="1:17" ht="22.8">
      <c r="A11" s="8"/>
      <c r="B11" s="333" t="s">
        <v>121</v>
      </c>
      <c r="C11" s="340"/>
      <c r="D11" s="504"/>
      <c r="E11" s="336" t="s">
        <v>75</v>
      </c>
      <c r="F11" s="337" t="s">
        <v>65</v>
      </c>
      <c r="G11" s="338">
        <v>604.79999999999995</v>
      </c>
      <c r="H11" s="273"/>
      <c r="I11" s="356">
        <f>ROUND($G11*H11,2)</f>
        <v>0</v>
      </c>
    </row>
    <row r="12" spans="1:17" ht="18.600000000000001" customHeight="1">
      <c r="A12" s="8"/>
      <c r="B12" s="331"/>
      <c r="C12" s="32"/>
      <c r="D12" s="38"/>
      <c r="E12" s="17" t="s">
        <v>58</v>
      </c>
      <c r="F12" s="16" t="s">
        <v>21</v>
      </c>
      <c r="G12" s="34"/>
      <c r="H12" s="35"/>
      <c r="I12" s="31" t="s">
        <v>10</v>
      </c>
    </row>
    <row r="13" spans="1:17" ht="19.2" customHeight="1">
      <c r="A13" s="40" t="s">
        <v>5</v>
      </c>
      <c r="B13" s="332"/>
      <c r="C13" s="505" t="s">
        <v>228</v>
      </c>
      <c r="D13" s="505"/>
      <c r="E13" s="505"/>
      <c r="F13" s="341"/>
      <c r="G13" s="342"/>
      <c r="H13" s="343" t="s">
        <v>10</v>
      </c>
      <c r="I13" s="344">
        <f>SUM(I11+I10+I6+I5)</f>
        <v>0</v>
      </c>
    </row>
    <row r="14" spans="1:17" ht="12">
      <c r="A14" s="40"/>
      <c r="B14" s="93"/>
      <c r="C14" s="68"/>
      <c r="D14" s="93"/>
      <c r="E14" s="81"/>
      <c r="F14" s="68"/>
      <c r="G14" s="68"/>
      <c r="H14" s="237"/>
      <c r="I14" s="237"/>
    </row>
    <row r="15" spans="1:17" ht="13.2">
      <c r="A15" s="40" t="s">
        <v>3</v>
      </c>
      <c r="B15" s="80"/>
      <c r="C15" s="82"/>
      <c r="D15" s="238"/>
      <c r="E15" s="84"/>
      <c r="F15" s="85"/>
      <c r="G15" s="239"/>
      <c r="H15" s="62"/>
      <c r="I15" s="63"/>
    </row>
    <row r="16" spans="1:17" ht="18.600000000000001" customHeight="1">
      <c r="A16" s="39" t="s">
        <v>9</v>
      </c>
      <c r="B16" s="67"/>
      <c r="C16" s="68"/>
      <c r="D16" s="68"/>
      <c r="E16" s="136"/>
      <c r="F16" s="70"/>
      <c r="G16" s="180"/>
      <c r="H16" s="209"/>
      <c r="I16" s="58"/>
    </row>
    <row r="17" spans="1:9" ht="13.2">
      <c r="A17" s="40" t="s">
        <v>12</v>
      </c>
      <c r="B17" s="43"/>
      <c r="C17" s="49"/>
      <c r="D17" s="49"/>
      <c r="E17" s="50"/>
      <c r="F17" s="51"/>
      <c r="G17" s="51"/>
      <c r="H17" s="52"/>
      <c r="I17" s="53"/>
    </row>
    <row r="18" spans="1:9" ht="12">
      <c r="A18" s="39" t="s">
        <v>13</v>
      </c>
      <c r="B18" s="43"/>
      <c r="C18" s="54"/>
      <c r="D18" s="54"/>
      <c r="E18" s="55"/>
      <c r="F18" s="54"/>
      <c r="G18" s="56"/>
      <c r="H18" s="57"/>
      <c r="I18" s="58"/>
    </row>
    <row r="19" spans="1:9" ht="13.2">
      <c r="A19" s="39" t="s">
        <v>14</v>
      </c>
      <c r="B19" s="59"/>
      <c r="C19" s="54"/>
      <c r="D19" s="54"/>
      <c r="E19" s="60"/>
      <c r="F19" s="54"/>
      <c r="G19" s="61"/>
      <c r="H19" s="62"/>
      <c r="I19" s="63"/>
    </row>
    <row r="20" spans="1:9" ht="12">
      <c r="A20" s="39" t="s">
        <v>15</v>
      </c>
      <c r="B20" s="43"/>
      <c r="C20" s="54"/>
      <c r="D20" s="54"/>
      <c r="E20" s="64"/>
      <c r="F20" s="54"/>
      <c r="G20" s="56"/>
      <c r="H20" s="57"/>
      <c r="I20" s="58"/>
    </row>
    <row r="21" spans="1:9" s="28" customFormat="1" ht="13.2">
      <c r="A21" s="41"/>
      <c r="B21" s="59"/>
      <c r="C21" s="65"/>
      <c r="D21" s="65"/>
      <c r="E21" s="66"/>
      <c r="F21" s="54"/>
      <c r="G21" s="61"/>
      <c r="H21" s="62"/>
      <c r="I21" s="63"/>
    </row>
    <row r="22" spans="1:9" ht="13.2">
      <c r="A22" s="42" t="s">
        <v>16</v>
      </c>
      <c r="B22" s="59"/>
      <c r="C22" s="55"/>
      <c r="D22" s="55"/>
      <c r="E22" s="66"/>
      <c r="F22" s="54"/>
      <c r="G22" s="61"/>
      <c r="H22" s="62"/>
      <c r="I22" s="63"/>
    </row>
    <row r="23" spans="1:9" ht="20.100000000000001" customHeight="1">
      <c r="A23" s="40"/>
      <c r="B23" s="59"/>
      <c r="C23" s="55"/>
      <c r="D23" s="55"/>
      <c r="E23" s="66"/>
      <c r="F23" s="54"/>
      <c r="G23" s="61"/>
      <c r="H23" s="62"/>
      <c r="I23" s="63"/>
    </row>
    <row r="24" spans="1:9" ht="13.2">
      <c r="B24" s="59"/>
      <c r="C24" s="54"/>
      <c r="D24" s="54"/>
      <c r="E24" s="66"/>
      <c r="F24" s="54"/>
      <c r="G24" s="61"/>
      <c r="H24" s="62"/>
      <c r="I24" s="63"/>
    </row>
    <row r="25" spans="1:9" ht="13.2">
      <c r="B25" s="67"/>
      <c r="C25" s="68"/>
      <c r="D25" s="68"/>
      <c r="E25" s="69"/>
      <c r="F25" s="70"/>
      <c r="G25" s="71"/>
      <c r="H25" s="72"/>
      <c r="I25" s="58"/>
    </row>
    <row r="26" spans="1:9" ht="13.8">
      <c r="B26" s="43"/>
      <c r="C26" s="465"/>
      <c r="D26" s="465"/>
      <c r="E26" s="465"/>
      <c r="F26" s="74"/>
      <c r="G26" s="75"/>
      <c r="H26" s="76"/>
      <c r="I26" s="77"/>
    </row>
    <row r="27" spans="1:9" ht="33.6" customHeight="1">
      <c r="B27" s="488"/>
      <c r="C27" s="488"/>
      <c r="D27" s="488"/>
      <c r="E27" s="488"/>
      <c r="F27" s="488"/>
      <c r="G27" s="488"/>
      <c r="H27" s="488"/>
      <c r="I27" s="488"/>
    </row>
    <row r="28" spans="1:9" ht="11.4" customHeight="1">
      <c r="B28" s="489"/>
      <c r="C28" s="489"/>
      <c r="D28" s="488"/>
      <c r="E28" s="488"/>
      <c r="F28" s="488"/>
      <c r="G28" s="490"/>
      <c r="H28" s="491"/>
      <c r="I28" s="491"/>
    </row>
    <row r="29" spans="1:9" ht="11.4" customHeight="1">
      <c r="B29" s="489"/>
      <c r="C29" s="489"/>
      <c r="D29" s="488"/>
      <c r="E29" s="488"/>
      <c r="F29" s="488"/>
      <c r="G29" s="490"/>
      <c r="H29" s="491"/>
      <c r="I29" s="491"/>
    </row>
    <row r="30" spans="1:9" ht="12">
      <c r="B30" s="78"/>
      <c r="C30" s="78"/>
      <c r="D30" s="78"/>
      <c r="E30" s="78"/>
      <c r="F30" s="78"/>
      <c r="G30" s="79"/>
      <c r="H30" s="80"/>
      <c r="I30" s="80"/>
    </row>
    <row r="31" spans="1:9" ht="12">
      <c r="B31" s="78"/>
      <c r="C31" s="78"/>
      <c r="D31" s="68"/>
      <c r="E31" s="81"/>
      <c r="F31" s="68"/>
      <c r="G31" s="68"/>
      <c r="H31" s="68"/>
      <c r="I31" s="68"/>
    </row>
    <row r="32" spans="1:9" ht="13.2">
      <c r="B32" s="79"/>
      <c r="C32" s="492"/>
      <c r="D32" s="493"/>
      <c r="E32" s="81"/>
      <c r="F32" s="68"/>
      <c r="G32" s="82"/>
      <c r="H32" s="82"/>
      <c r="I32" s="82"/>
    </row>
    <row r="33" spans="2:9" ht="13.2">
      <c r="B33" s="80"/>
      <c r="C33" s="83"/>
      <c r="D33" s="82"/>
      <c r="E33" s="84"/>
      <c r="F33" s="85"/>
      <c r="G33" s="86"/>
      <c r="H33" s="62"/>
      <c r="I33" s="63"/>
    </row>
    <row r="34" spans="2:9" ht="13.2">
      <c r="B34" s="87"/>
      <c r="C34" s="88"/>
      <c r="D34" s="89"/>
      <c r="E34" s="90"/>
      <c r="F34" s="91"/>
      <c r="G34" s="92"/>
      <c r="H34" s="62"/>
      <c r="I34" s="63"/>
    </row>
    <row r="35" spans="2:9" ht="12">
      <c r="B35" s="78"/>
      <c r="C35" s="78"/>
      <c r="D35" s="68"/>
      <c r="E35" s="81"/>
      <c r="F35" s="68"/>
      <c r="G35" s="82"/>
      <c r="H35" s="82"/>
      <c r="I35" s="82"/>
    </row>
    <row r="36" spans="2:9" ht="13.2">
      <c r="B36" s="79"/>
      <c r="C36" s="492"/>
      <c r="D36" s="493"/>
      <c r="E36" s="81"/>
      <c r="F36" s="68"/>
      <c r="G36" s="82"/>
      <c r="H36" s="82"/>
      <c r="I36" s="82"/>
    </row>
    <row r="37" spans="2:9" ht="12">
      <c r="B37" s="93"/>
      <c r="C37" s="93"/>
      <c r="D37" s="68"/>
      <c r="E37" s="81"/>
      <c r="F37" s="68"/>
      <c r="G37" s="82"/>
      <c r="H37" s="82"/>
      <c r="I37" s="82"/>
    </row>
    <row r="38" spans="2:9" ht="13.2">
      <c r="B38" s="80"/>
      <c r="C38" s="83"/>
      <c r="D38" s="82"/>
      <c r="E38" s="84"/>
      <c r="F38" s="85"/>
      <c r="G38" s="92"/>
      <c r="H38" s="62"/>
      <c r="I38" s="63"/>
    </row>
    <row r="39" spans="2:9" ht="12">
      <c r="B39" s="93"/>
      <c r="C39" s="93"/>
      <c r="D39" s="68"/>
      <c r="E39" s="81"/>
      <c r="F39" s="68"/>
      <c r="G39" s="82"/>
      <c r="H39" s="82"/>
      <c r="I39" s="82"/>
    </row>
    <row r="40" spans="2:9" ht="13.2">
      <c r="B40" s="80"/>
      <c r="C40" s="94"/>
      <c r="D40" s="82"/>
      <c r="E40" s="95"/>
      <c r="F40" s="85"/>
      <c r="G40" s="92"/>
      <c r="H40" s="62"/>
      <c r="I40" s="63"/>
    </row>
    <row r="41" spans="2:9" ht="13.2">
      <c r="B41"/>
      <c r="C41" s="96"/>
      <c r="D41"/>
      <c r="E41"/>
      <c r="F41"/>
      <c r="G41" s="97"/>
      <c r="H41"/>
      <c r="I41" s="98"/>
    </row>
    <row r="42" spans="2:9" ht="33.6" customHeight="1">
      <c r="B42" s="488"/>
      <c r="C42" s="488"/>
      <c r="D42" s="488"/>
      <c r="E42" s="488"/>
      <c r="F42" s="488"/>
      <c r="G42" s="488"/>
      <c r="H42" s="488"/>
      <c r="I42" s="488"/>
    </row>
    <row r="43" spans="2:9">
      <c r="B43" s="489"/>
      <c r="C43" s="488"/>
      <c r="D43" s="488"/>
      <c r="E43" s="488"/>
      <c r="F43" s="488"/>
      <c r="G43" s="497"/>
      <c r="H43" s="497"/>
      <c r="I43" s="497"/>
    </row>
    <row r="44" spans="2:9">
      <c r="B44" s="489"/>
      <c r="C44" s="488"/>
      <c r="D44" s="488"/>
      <c r="E44" s="488"/>
      <c r="F44" s="488"/>
      <c r="G44" s="497"/>
      <c r="H44" s="497"/>
      <c r="I44" s="497"/>
    </row>
    <row r="45" spans="2:9">
      <c r="B45" s="80"/>
      <c r="C45" s="99"/>
      <c r="D45" s="99"/>
      <c r="E45" s="99"/>
      <c r="F45" s="100"/>
      <c r="G45" s="100"/>
      <c r="H45" s="100"/>
      <c r="I45" s="100"/>
    </row>
    <row r="46" spans="2:9" ht="13.2">
      <c r="B46" s="101"/>
      <c r="C46" s="102"/>
      <c r="D46" s="103"/>
      <c r="E46" s="496"/>
      <c r="F46" s="496"/>
      <c r="G46" s="496"/>
      <c r="H46" s="496"/>
      <c r="I46" s="496"/>
    </row>
    <row r="47" spans="2:9" ht="13.2">
      <c r="B47" s="104"/>
      <c r="C47" s="498"/>
      <c r="D47" s="498"/>
      <c r="E47" s="499"/>
      <c r="F47" s="499"/>
      <c r="G47" s="499"/>
      <c r="H47" s="499"/>
      <c r="I47" s="499"/>
    </row>
    <row r="48" spans="2:9">
      <c r="B48" s="100"/>
      <c r="C48" s="105"/>
      <c r="D48" s="106"/>
      <c r="E48" s="107"/>
      <c r="F48" s="105"/>
      <c r="G48" s="108"/>
      <c r="H48" s="108"/>
      <c r="I48" s="108"/>
    </row>
    <row r="49" spans="2:9" ht="13.2">
      <c r="B49" s="100"/>
      <c r="C49" s="105"/>
      <c r="D49" s="106"/>
      <c r="E49" s="107"/>
      <c r="F49" s="105"/>
      <c r="G49" s="108"/>
      <c r="H49" s="62"/>
      <c r="I49" s="63"/>
    </row>
    <row r="50" spans="2:9" ht="13.2">
      <c r="B50"/>
      <c r="C50"/>
      <c r="D50"/>
      <c r="E50"/>
      <c r="F50"/>
      <c r="G50" s="98"/>
      <c r="H50" s="108"/>
      <c r="I50" s="108"/>
    </row>
    <row r="51" spans="2:9" ht="12">
      <c r="B51" s="488"/>
      <c r="C51" s="488"/>
      <c r="D51" s="488"/>
      <c r="E51" s="488"/>
      <c r="F51" s="488"/>
      <c r="G51" s="488"/>
      <c r="H51" s="488"/>
      <c r="I51" s="488"/>
    </row>
    <row r="52" spans="2:9">
      <c r="B52" s="489"/>
      <c r="C52" s="488"/>
      <c r="D52" s="488"/>
      <c r="E52" s="488"/>
      <c r="F52" s="488"/>
      <c r="G52" s="497"/>
      <c r="H52" s="497"/>
      <c r="I52" s="497"/>
    </row>
    <row r="53" spans="2:9">
      <c r="B53" s="489"/>
      <c r="C53" s="488"/>
      <c r="D53" s="488"/>
      <c r="E53" s="488"/>
      <c r="F53" s="488"/>
      <c r="G53" s="497"/>
      <c r="H53" s="497"/>
      <c r="I53" s="497"/>
    </row>
    <row r="54" spans="2:9">
      <c r="B54" s="80"/>
      <c r="C54" s="99"/>
      <c r="D54" s="99"/>
      <c r="E54" s="99"/>
      <c r="F54" s="100"/>
      <c r="G54" s="100"/>
      <c r="H54" s="100"/>
      <c r="I54" s="100"/>
    </row>
    <row r="55" spans="2:9" ht="13.2">
      <c r="B55" s="109"/>
      <c r="C55" s="110"/>
      <c r="D55" s="103"/>
      <c r="E55" s="496"/>
      <c r="F55" s="496"/>
      <c r="G55" s="496"/>
      <c r="H55" s="496"/>
      <c r="I55" s="496"/>
    </row>
    <row r="56" spans="2:9" ht="12">
      <c r="B56" s="101"/>
      <c r="C56" s="498"/>
      <c r="D56" s="498"/>
      <c r="E56" s="499"/>
      <c r="F56" s="499"/>
      <c r="G56" s="499"/>
      <c r="H56" s="499"/>
      <c r="I56" s="499"/>
    </row>
    <row r="57" spans="2:9">
      <c r="B57" s="100"/>
      <c r="C57" s="99"/>
      <c r="D57" s="111"/>
      <c r="E57" s="107"/>
      <c r="F57" s="99"/>
      <c r="G57" s="112"/>
      <c r="H57" s="112"/>
      <c r="I57" s="112"/>
    </row>
    <row r="58" spans="2:9" ht="13.2">
      <c r="B58" s="113"/>
      <c r="C58" s="99"/>
      <c r="D58" s="114"/>
      <c r="E58" s="107"/>
      <c r="F58" s="99"/>
      <c r="G58" s="112"/>
      <c r="H58" s="62"/>
      <c r="I58" s="63"/>
    </row>
    <row r="59" spans="2:9" ht="13.2">
      <c r="B59" s="113"/>
      <c r="C59" s="99"/>
      <c r="D59" s="114"/>
      <c r="E59" s="107"/>
      <c r="F59" s="99"/>
      <c r="G59" s="112"/>
      <c r="H59" s="62"/>
      <c r="I59" s="63"/>
    </row>
    <row r="60" spans="2:9" ht="13.2">
      <c r="B60" s="113"/>
      <c r="C60" s="99"/>
      <c r="D60" s="114"/>
      <c r="E60" s="115"/>
      <c r="F60" s="116"/>
      <c r="G60" s="117"/>
      <c r="H60" s="62"/>
      <c r="I60" s="63"/>
    </row>
    <row r="61" spans="2:9" ht="13.2">
      <c r="B61" s="113"/>
      <c r="C61" s="99"/>
      <c r="D61" s="114"/>
      <c r="E61" s="107"/>
      <c r="F61" s="99"/>
      <c r="G61" s="112"/>
      <c r="H61" s="62"/>
      <c r="I61" s="63"/>
    </row>
    <row r="62" spans="2:9" ht="13.2">
      <c r="B62" s="118"/>
      <c r="C62" s="105"/>
      <c r="D62" s="106"/>
      <c r="E62" s="107"/>
      <c r="F62" s="105"/>
      <c r="G62" s="108"/>
      <c r="H62" s="62"/>
      <c r="I62" s="63"/>
    </row>
    <row r="63" spans="2:9" ht="13.2">
      <c r="B63" s="109"/>
      <c r="C63" s="110"/>
      <c r="D63" s="103"/>
      <c r="E63" s="496"/>
      <c r="F63" s="496"/>
      <c r="G63" s="496"/>
      <c r="H63" s="496"/>
      <c r="I63" s="496"/>
    </row>
    <row r="64" spans="2:9" ht="12">
      <c r="B64" s="101"/>
      <c r="C64" s="498"/>
      <c r="D64" s="498"/>
      <c r="E64" s="499"/>
      <c r="F64" s="499"/>
      <c r="G64" s="499"/>
      <c r="H64" s="499"/>
      <c r="I64" s="499"/>
    </row>
    <row r="65" spans="2:9">
      <c r="B65" s="119"/>
      <c r="C65" s="105"/>
      <c r="D65" s="106"/>
      <c r="E65" s="107"/>
      <c r="F65" s="105"/>
      <c r="G65" s="108"/>
      <c r="H65" s="108"/>
      <c r="I65" s="108"/>
    </row>
    <row r="66" spans="2:9" ht="13.2">
      <c r="B66" s="119"/>
      <c r="C66" s="105"/>
      <c r="D66" s="106"/>
      <c r="E66" s="107"/>
      <c r="F66" s="105"/>
      <c r="G66" s="108"/>
      <c r="H66" s="62"/>
      <c r="I66" s="63"/>
    </row>
    <row r="67" spans="2:9" ht="13.2">
      <c r="B67" s="119"/>
      <c r="C67" s="105"/>
      <c r="D67" s="106"/>
      <c r="E67" s="107"/>
      <c r="F67" s="105"/>
      <c r="G67" s="108"/>
      <c r="H67" s="108"/>
      <c r="I67" s="63"/>
    </row>
    <row r="68" spans="2:9" ht="13.2">
      <c r="B68" s="119"/>
      <c r="C68" s="105"/>
      <c r="D68" s="500"/>
      <c r="E68" s="107"/>
      <c r="F68" s="105"/>
      <c r="G68" s="108"/>
      <c r="H68" s="62"/>
      <c r="I68" s="63"/>
    </row>
    <row r="69" spans="2:9" ht="13.2">
      <c r="B69" s="119"/>
      <c r="C69" s="105"/>
      <c r="D69" s="500"/>
      <c r="E69" s="107"/>
      <c r="F69" s="105"/>
      <c r="G69" s="108"/>
      <c r="H69" s="62"/>
      <c r="I69" s="63"/>
    </row>
    <row r="70" spans="2:9" ht="13.2">
      <c r="B70" s="119"/>
      <c r="C70" s="105"/>
      <c r="D70" s="500"/>
      <c r="E70" s="107"/>
      <c r="F70" s="105"/>
      <c r="G70" s="108"/>
      <c r="H70" s="62"/>
      <c r="I70" s="63"/>
    </row>
    <row r="71" spans="2:9" ht="13.2">
      <c r="B71" s="119"/>
      <c r="C71" s="105"/>
      <c r="D71" s="500"/>
      <c r="E71" s="107"/>
      <c r="F71" s="105"/>
      <c r="G71" s="108"/>
      <c r="H71" s="62"/>
      <c r="I71" s="63"/>
    </row>
    <row r="72" spans="2:9" ht="13.2">
      <c r="B72"/>
      <c r="C72"/>
      <c r="D72"/>
      <c r="E72"/>
      <c r="F72"/>
      <c r="G72" s="98"/>
      <c r="H72" s="108"/>
      <c r="I72" s="108"/>
    </row>
    <row r="74" spans="2:9" ht="17.399999999999999">
      <c r="G74" s="120"/>
      <c r="H74" s="120"/>
      <c r="I74" s="121"/>
    </row>
  </sheetData>
  <sheetProtection selectLockedCells="1" selectUnlockedCells="1"/>
  <mergeCells count="49">
    <mergeCell ref="M4:P4"/>
    <mergeCell ref="J3:J4"/>
    <mergeCell ref="K3:K4"/>
    <mergeCell ref="D10:D11"/>
    <mergeCell ref="C13:E13"/>
    <mergeCell ref="D70:D71"/>
    <mergeCell ref="C56:D56"/>
    <mergeCell ref="E56:I56"/>
    <mergeCell ref="E63:I63"/>
    <mergeCell ref="C64:D64"/>
    <mergeCell ref="E64:I64"/>
    <mergeCell ref="D68:D69"/>
    <mergeCell ref="E55:I55"/>
    <mergeCell ref="H43:H44"/>
    <mergeCell ref="I43:I44"/>
    <mergeCell ref="E46:I46"/>
    <mergeCell ref="C47:D47"/>
    <mergeCell ref="E47:I47"/>
    <mergeCell ref="G43:G44"/>
    <mergeCell ref="B51:I51"/>
    <mergeCell ref="B52:B53"/>
    <mergeCell ref="C52:C53"/>
    <mergeCell ref="D52:D53"/>
    <mergeCell ref="E52:E53"/>
    <mergeCell ref="F52:F53"/>
    <mergeCell ref="G52:G53"/>
    <mergeCell ref="H52:H53"/>
    <mergeCell ref="I52:I53"/>
    <mergeCell ref="B43:B44"/>
    <mergeCell ref="C43:C44"/>
    <mergeCell ref="D43:D44"/>
    <mergeCell ref="E43:E44"/>
    <mergeCell ref="F43:F44"/>
    <mergeCell ref="C1:I1"/>
    <mergeCell ref="C2:I2"/>
    <mergeCell ref="B42:I42"/>
    <mergeCell ref="C26:E26"/>
    <mergeCell ref="B27:I27"/>
    <mergeCell ref="B28:B29"/>
    <mergeCell ref="C28:C29"/>
    <mergeCell ref="D28:D29"/>
    <mergeCell ref="E28:E29"/>
    <mergeCell ref="F28:F29"/>
    <mergeCell ref="G28:G29"/>
    <mergeCell ref="H28:H29"/>
    <mergeCell ref="I28:I29"/>
    <mergeCell ref="C32:D32"/>
    <mergeCell ref="C36:D36"/>
    <mergeCell ref="C8:I8"/>
  </mergeCells>
  <conditionalFormatting sqref="H5:H6">
    <cfRule type="cellIs" dxfId="12" priority="3" stopIfTrue="1" operator="equal">
      <formula>0</formula>
    </cfRule>
  </conditionalFormatting>
  <conditionalFormatting sqref="H10:H11">
    <cfRule type="cellIs" dxfId="11" priority="1" stopIfTrue="1" operator="equal">
      <formula>0</formula>
    </cfRule>
  </conditionalFormatting>
  <conditionalFormatting sqref="H15">
    <cfRule type="cellIs" dxfId="10" priority="4" stopIfTrue="1" operator="equal">
      <formula>0</formula>
    </cfRule>
  </conditionalFormatting>
  <conditionalFormatting sqref="H19">
    <cfRule type="cellIs" dxfId="9" priority="16" stopIfTrue="1" operator="equal">
      <formula>0</formula>
    </cfRule>
  </conditionalFormatting>
  <conditionalFormatting sqref="H21:H24">
    <cfRule type="cellIs" dxfId="8" priority="15" stopIfTrue="1" operator="equal">
      <formula>0</formula>
    </cfRule>
  </conditionalFormatting>
  <conditionalFormatting sqref="H33:H34">
    <cfRule type="cellIs" dxfId="7" priority="14" stopIfTrue="1" operator="equal">
      <formula>0</formula>
    </cfRule>
  </conditionalFormatting>
  <conditionalFormatting sqref="H38">
    <cfRule type="cellIs" dxfId="6" priority="13" stopIfTrue="1" operator="equal">
      <formula>0</formula>
    </cfRule>
  </conditionalFormatting>
  <conditionalFormatting sqref="H40">
    <cfRule type="cellIs" dxfId="5" priority="12" stopIfTrue="1" operator="equal">
      <formula>0</formula>
    </cfRule>
  </conditionalFormatting>
  <conditionalFormatting sqref="H49">
    <cfRule type="cellIs" dxfId="4" priority="11" stopIfTrue="1" operator="equal">
      <formula>0</formula>
    </cfRule>
  </conditionalFormatting>
  <conditionalFormatting sqref="H58:H62">
    <cfRule type="cellIs" dxfId="3" priority="9" stopIfTrue="1" operator="equal">
      <formula>0</formula>
    </cfRule>
  </conditionalFormatting>
  <conditionalFormatting sqref="H66">
    <cfRule type="cellIs" dxfId="2" priority="8" stopIfTrue="1" operator="equal">
      <formula>0</formula>
    </cfRule>
  </conditionalFormatting>
  <conditionalFormatting sqref="H68:H71">
    <cfRule type="cellIs" dxfId="1" priority="7" stopIfTrue="1" operator="equal">
      <formula>0</formula>
    </cfRule>
  </conditionalFormatting>
  <conditionalFormatting sqref="I42">
    <cfRule type="cellIs" dxfId="0" priority="10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2" firstPageNumber="0" fitToHeight="0" orientation="portrait" r:id="rId1"/>
  <headerFooter alignWithMargins="0"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Str tyt_01</vt:lpstr>
      <vt:lpstr>odcinek B </vt:lpstr>
      <vt:lpstr>odcinek C</vt:lpstr>
      <vt:lpstr>'odcinek B '!Obszar_wydruku</vt:lpstr>
      <vt:lpstr>'odcinek C'!Obszar_wydruku</vt:lpstr>
      <vt:lpstr>'Str tyt_01'!Obszar_wydruku</vt:lpstr>
      <vt:lpstr>'odcinek B '!Tytuły_wydruku</vt:lpstr>
      <vt:lpstr>'odcinek C'!Tytuły_wydruku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Salach</dc:creator>
  <cp:lastModifiedBy>Ferenc, Zuzanna</cp:lastModifiedBy>
  <cp:lastPrinted>2024-11-21T11:14:39Z</cp:lastPrinted>
  <dcterms:created xsi:type="dcterms:W3CDTF">2014-06-03T15:49:30Z</dcterms:created>
  <dcterms:modified xsi:type="dcterms:W3CDTF">2024-11-22T13:24:38Z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