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P:\PI\20221230_E 65 Zabrzeg - Zebrzydowice\23. Podwykonawcy\01. Procedury\2024\P6-48-2024 Wybór wykonawcy układu torowego\Dokumenty na stronę\"/>
    </mc:Choice>
  </mc:AlternateContent>
  <xr:revisionPtr revIDLastSave="0" documentId="13_ncr:1_{9C07796C-1974-44F3-87B1-4F3A8FFAD952}" xr6:coauthVersionLast="47" xr6:coauthVersionMax="47" xr10:uidLastSave="{00000000-0000-0000-0000-000000000000}"/>
  <bookViews>
    <workbookView xWindow="22932" yWindow="-108" windowWidth="30936" windowHeight="16776" tabRatio="562" activeTab="1" xr2:uid="{00000000-000D-0000-FFFF-FFFF00000000}"/>
  </bookViews>
  <sheets>
    <sheet name="KRMS - odc 1" sheetId="64" r:id="rId1"/>
    <sheet name="KRMS - odc 2" sheetId="65" r:id="rId2"/>
    <sheet name="KRMS - odc 3" sheetId="66" r:id="rId3"/>
    <sheet name="Uszczegółowienie" sheetId="67" r:id="rId4"/>
  </sheets>
  <definedNames>
    <definedName name="_xlnm.Print_Area" localSheetId="0">'KRMS - odc 1'!$A$1:$G$19</definedName>
    <definedName name="_xlnm.Print_Area" localSheetId="1">'KRMS - odc 2'!$A$1:$G$46</definedName>
    <definedName name="_xlnm.Print_Area" localSheetId="2">'KRMS - odc 3'!$A$1:$G$17</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 i="64" l="1"/>
  <c r="G42" i="65"/>
  <c r="G39" i="65"/>
  <c r="G34" i="65"/>
  <c r="G13" i="66"/>
  <c r="G17" i="66" s="1"/>
  <c r="G31" i="65" l="1"/>
  <c r="G12" i="64"/>
  <c r="E11" i="65" l="1"/>
  <c r="E9" i="65"/>
  <c r="E8" i="65"/>
  <c r="E6" i="65"/>
  <c r="E11" i="64"/>
  <c r="E6" i="64"/>
  <c r="G23" i="65" l="1"/>
  <c r="G6" i="64" l="1"/>
  <c r="E10" i="64"/>
  <c r="G33" i="65" l="1"/>
  <c r="G32" i="65"/>
  <c r="G20" i="65" l="1"/>
  <c r="G13" i="64" l="1"/>
  <c r="G12" i="66" l="1"/>
  <c r="G11" i="66"/>
  <c r="G10" i="66"/>
  <c r="G7" i="66"/>
  <c r="G6" i="66"/>
  <c r="G41" i="65"/>
  <c r="G40" i="65"/>
  <c r="G38" i="65"/>
  <c r="G37" i="65"/>
  <c r="G36" i="65"/>
  <c r="G35" i="65"/>
  <c r="G30" i="65"/>
  <c r="G27" i="65"/>
  <c r="G26" i="65"/>
  <c r="G25" i="65"/>
  <c r="G24" i="65"/>
  <c r="G21" i="65"/>
  <c r="G19" i="65"/>
  <c r="G17" i="65"/>
  <c r="G16" i="65"/>
  <c r="G8" i="65"/>
  <c r="G9" i="65"/>
  <c r="G10" i="65"/>
  <c r="G11" i="65"/>
  <c r="G7" i="65"/>
  <c r="G6" i="65"/>
  <c r="G7" i="64"/>
  <c r="G12" i="65" l="1"/>
  <c r="G8" i="66"/>
  <c r="G8" i="64"/>
  <c r="G11" i="64" l="1"/>
  <c r="E15" i="65"/>
  <c r="E15" i="66"/>
  <c r="E44" i="65"/>
  <c r="E18" i="65"/>
  <c r="E14" i="65"/>
  <c r="E17" i="64"/>
  <c r="E14" i="64"/>
  <c r="G10" i="64" l="1"/>
  <c r="G15" i="66"/>
  <c r="G14" i="65"/>
  <c r="G15" i="65"/>
  <c r="G18" i="65"/>
  <c r="G44" i="65"/>
  <c r="G14" i="64"/>
  <c r="G17" i="64"/>
  <c r="E22" i="65"/>
  <c r="G16" i="66" l="1"/>
  <c r="G45" i="65"/>
  <c r="G18" i="64"/>
  <c r="G22" i="65"/>
  <c r="G28" i="65" s="1"/>
  <c r="G46" i="65" s="1"/>
  <c r="G19" i="64" l="1"/>
</calcChain>
</file>

<file path=xl/sharedStrings.xml><?xml version="1.0" encoding="utf-8"?>
<sst xmlns="http://schemas.openxmlformats.org/spreadsheetml/2006/main" count="261" uniqueCount="134">
  <si>
    <t>Lp.</t>
  </si>
  <si>
    <t>Ilość</t>
  </si>
  <si>
    <t>km</t>
  </si>
  <si>
    <t>szt.</t>
  </si>
  <si>
    <t>Nr Spec. Technicz.</t>
  </si>
  <si>
    <t>Wyszczególnienie Elementów Rozliczeniowych</t>
  </si>
  <si>
    <t>Jednostka</t>
  </si>
  <si>
    <t>Wartość [PLN]</t>
  </si>
  <si>
    <t/>
  </si>
  <si>
    <t>kpl</t>
  </si>
  <si>
    <t>szt</t>
  </si>
  <si>
    <t>2.1</t>
  </si>
  <si>
    <t>2.2</t>
  </si>
  <si>
    <t>2.3</t>
  </si>
  <si>
    <t>2.4</t>
  </si>
  <si>
    <t>2.5</t>
  </si>
  <si>
    <t>T.01.01</t>
  </si>
  <si>
    <t>m³</t>
  </si>
  <si>
    <t>ROBOTY ROZBIÓRKOWE</t>
  </si>
  <si>
    <t>T.01.02</t>
  </si>
  <si>
    <t>RAZEM ROBOTY ROZBIÓRKOWE</t>
  </si>
  <si>
    <t>m²</t>
  </si>
  <si>
    <t>T.01.03</t>
  </si>
  <si>
    <t>NAWIERZCHNIA - TORY</t>
  </si>
  <si>
    <t>T.01.08</t>
  </si>
  <si>
    <t>T.01.09</t>
  </si>
  <si>
    <t>T.01.11</t>
  </si>
  <si>
    <t>RAZEM NAWIERZCHNIA - TORY</t>
  </si>
  <si>
    <t>NAWIERZCHNIA - ROZJAZDY</t>
  </si>
  <si>
    <t>T.01.04</t>
  </si>
  <si>
    <t>RAZEM NAWIERZCHNIA - ROZJAZDY</t>
  </si>
  <si>
    <t>NAWIERZCHNIE NA PRZEJAZDACH</t>
  </si>
  <si>
    <t>T.03.03</t>
  </si>
  <si>
    <t>RAZEM NAWIERZCHNIE NA PRZEJAZDACH KOLEJOWYCH</t>
  </si>
  <si>
    <t>ŁĄCZNIE  (netto) - Część T  ROBOTY TOROWE</t>
  </si>
  <si>
    <t>2.6</t>
  </si>
  <si>
    <t>3.4</t>
  </si>
  <si>
    <t>3.5</t>
  </si>
  <si>
    <t>3.6</t>
  </si>
  <si>
    <t>4.1</t>
  </si>
  <si>
    <t>1.1</t>
  </si>
  <si>
    <t>1.2</t>
  </si>
  <si>
    <t>3.1</t>
  </si>
  <si>
    <t>3.2</t>
  </si>
  <si>
    <t>3.3</t>
  </si>
  <si>
    <t>Cena Jednostkowa [PLN]</t>
  </si>
  <si>
    <t>RCO</t>
  </si>
  <si>
    <r>
      <t xml:space="preserve">Montaż odbojnic                                                                                                     </t>
    </r>
    <r>
      <rPr>
        <b/>
        <u/>
        <sz val="10"/>
        <rFont val="Arial"/>
        <family val="2"/>
        <charset val="238"/>
      </rPr>
      <t>Po stronie GW</t>
    </r>
    <r>
      <rPr>
        <sz val="10"/>
        <rFont val="Arial"/>
        <family val="2"/>
        <charset val="238"/>
      </rPr>
      <t>: materiał</t>
    </r>
  </si>
  <si>
    <r>
      <t xml:space="preserve">Zamontowanie ukresów
</t>
    </r>
    <r>
      <rPr>
        <b/>
        <u/>
        <sz val="10"/>
        <rFont val="Arial"/>
        <family val="2"/>
        <charset val="238"/>
      </rPr>
      <t>Po stronie GW</t>
    </r>
    <r>
      <rPr>
        <sz val="10"/>
        <rFont val="Arial"/>
        <family val="2"/>
        <charset val="238"/>
      </rPr>
      <t xml:space="preserve">: materiał                                                                     
</t>
    </r>
    <r>
      <rPr>
        <b/>
        <u/>
        <sz val="10"/>
        <rFont val="Arial"/>
        <family val="2"/>
        <charset val="238"/>
      </rPr>
      <t>Po stronie PW</t>
    </r>
    <r>
      <rPr>
        <sz val="10"/>
        <rFont val="Arial"/>
        <family val="2"/>
        <charset val="238"/>
      </rPr>
      <t>: montaż</t>
    </r>
  </si>
  <si>
    <r>
      <t xml:space="preserve">Wypełnienie międzytorza klińcem lub tłuczniem z odzysku
</t>
    </r>
    <r>
      <rPr>
        <b/>
        <u/>
        <sz val="10"/>
        <rFont val="Arial"/>
        <family val="2"/>
        <charset val="238"/>
      </rPr>
      <t>Po stronie GW</t>
    </r>
    <r>
      <rPr>
        <sz val="10"/>
        <rFont val="Arial"/>
        <family val="2"/>
        <charset val="238"/>
      </rPr>
      <t xml:space="preserve">: materiał                                                                                                                                                
</t>
    </r>
    <r>
      <rPr>
        <b/>
        <u/>
        <sz val="10"/>
        <rFont val="Arial"/>
        <family val="2"/>
        <charset val="238"/>
      </rPr>
      <t>Po stronie PW</t>
    </r>
    <r>
      <rPr>
        <sz val="10"/>
        <rFont val="Arial"/>
        <family val="2"/>
        <charset val="238"/>
      </rPr>
      <t>: pozostały sprzęt, załadunek i rozładunek kruszywa na/z wagonów samowyładowczych</t>
    </r>
  </si>
  <si>
    <r>
      <t xml:space="preserve">Montaż odbojnic
</t>
    </r>
    <r>
      <rPr>
        <b/>
        <u/>
        <sz val="10"/>
        <rFont val="Arial"/>
        <family val="2"/>
        <charset val="238"/>
      </rPr>
      <t>Po stronie GW</t>
    </r>
    <r>
      <rPr>
        <sz val="10"/>
        <rFont val="Arial"/>
        <family val="2"/>
        <charset val="238"/>
      </rPr>
      <t>: materiał</t>
    </r>
  </si>
  <si>
    <r>
      <t xml:space="preserve">Zabudowa przyrządów wyrównawczych na obiekcie inżynieryjnym w km 65,324 o przesuwach 
-0,051 / 0,039 m
</t>
    </r>
    <r>
      <rPr>
        <b/>
        <sz val="10"/>
        <rFont val="Arial"/>
        <family val="2"/>
        <charset val="238"/>
      </rPr>
      <t>Po stronie GW</t>
    </r>
    <r>
      <rPr>
        <sz val="10"/>
        <rFont val="Arial"/>
        <family val="2"/>
        <charset val="238"/>
      </rPr>
      <t xml:space="preserve">: materiał    </t>
    </r>
  </si>
  <si>
    <t>(Część T.1.1 ) Układ torowy na odcinku Czechowice–Dziedzice – Chybie (od km 53+100 do km 57+980)</t>
  </si>
  <si>
    <t>2.7</t>
  </si>
  <si>
    <t>2.8</t>
  </si>
  <si>
    <t>(Część T.1.2) Układ torowy – stacja Chybie (od km 57+980 do km 63+400)</t>
  </si>
  <si>
    <t>1.3</t>
  </si>
  <si>
    <t>1.4</t>
  </si>
  <si>
    <t>1.5</t>
  </si>
  <si>
    <t>1.6</t>
  </si>
  <si>
    <t>2.9</t>
  </si>
  <si>
    <t>2.10</t>
  </si>
  <si>
    <t>2.11</t>
  </si>
  <si>
    <t>2.12</t>
  </si>
  <si>
    <t>2.13</t>
  </si>
  <si>
    <t>3.7</t>
  </si>
  <si>
    <t>3.8</t>
  </si>
  <si>
    <t>3.9</t>
  </si>
  <si>
    <t>3.12</t>
  </si>
  <si>
    <t>(Część T.1.3)  Układ torowy na odcinku Chybie – Zebrzydowice (od km 63+400 do km 68+676)</t>
  </si>
  <si>
    <t>1</t>
  </si>
  <si>
    <t>2</t>
  </si>
  <si>
    <t>3</t>
  </si>
  <si>
    <t>Uszczegółowienie zapytania</t>
  </si>
  <si>
    <t>PW z chwilą przejęcia placu budowy, bierze pełną odpowiedzialność za przejęty teren wraz z zabiezpieczeniem miejsca prowadzenia swoich prac</t>
  </si>
  <si>
    <t>Oferta nie obejmuje szlifowania torów</t>
  </si>
  <si>
    <t>Oferta uwzględnia nadzór uprawnionego kierownika robót wraz z potwierdzeniem postęu prac w dzienniku budowy</t>
  </si>
  <si>
    <t>Podczas prac związanych z wykonywaniem robót z kruszyw GW, PW zostaną przekazane hałdy materiału potwierdzone operatem geodezyjnym a wobec nowych metriałów listem przewozowym i na tej podstawie rozliczana będzie rożnica pomiędzy materiałem pobranym a wbuowanym. Dopuszczalny ubytek to 1%.</t>
  </si>
  <si>
    <t>Pozycje dot. montażu toru uwzględniają przygotowanie toru do bezpiecznego prowadzenia ruchu technologicznego (brak przekosów, zaniżeń, odwrotnych przechyłek itp..)</t>
  </si>
  <si>
    <t>Podczas balastowania kierownik pociągu po stronie GW</t>
  </si>
  <si>
    <t>Montaż toru uwzględnia odpięcie i zapięcie toru podczas pracy zgrzewarki wraz z regulacją naprężeń i uzyskanie paramterów odbiorwych wg przepisów PKP PLK</t>
  </si>
  <si>
    <t>Montaż szyn przejściowych nie uwzględnia spawania</t>
  </si>
  <si>
    <t>Budowa kozłów oporowych uwzględnia zakup, transport oraz wbudowanie zasypki kozła oporowego</t>
  </si>
  <si>
    <t>Oferta uwzględnia przygotowanie kompletu dokumentów niezbędnych do sukcesywnych odbiorów zgodnie z obwiązującymi przepisami PKP PLK</t>
  </si>
  <si>
    <t>Montaż rozjazdu uwzględnia przygotowanie dokumentacji odbiorowej rozjazdu</t>
  </si>
  <si>
    <t>Oprofilowania nowoułożonego tłucznia - przygotowanie toru do odbioru po przejściu profilarki tłucznia - przygotowanie mankietów z tłucznia, oczyszczenie półki z niesortu z nadmiaru tłucznia  oczyszczenie podkładów oraz sprężyn, dobicie sprężyn.</t>
  </si>
  <si>
    <t>Klinowanie międzytorzy - po stronie GW materiał, po stronie PW załadunek, transport i robocizna</t>
  </si>
  <si>
    <r>
      <t xml:space="preserve">Wypełnienie międzytorza klińcem lub tłuczniem z odzysku                                                                    </t>
    </r>
    <r>
      <rPr>
        <b/>
        <u/>
        <sz val="10"/>
        <rFont val="Arial"/>
        <family val="2"/>
        <charset val="238"/>
      </rPr>
      <t>Po stronie GW</t>
    </r>
    <r>
      <rPr>
        <b/>
        <sz val="10"/>
        <rFont val="Arial"/>
        <family val="2"/>
        <charset val="238"/>
      </rPr>
      <t xml:space="preserve">: </t>
    </r>
    <r>
      <rPr>
        <sz val="10"/>
        <rFont val="Arial"/>
        <family val="2"/>
        <charset val="238"/>
      </rPr>
      <t xml:space="preserve">materiał   </t>
    </r>
    <r>
      <rPr>
        <b/>
        <sz val="10"/>
        <rFont val="Arial"/>
        <family val="2"/>
        <charset val="238"/>
      </rPr>
      <t xml:space="preserve">                                                                                                                                               
</t>
    </r>
    <r>
      <rPr>
        <b/>
        <u/>
        <sz val="10"/>
        <rFont val="Arial"/>
        <family val="2"/>
        <charset val="238"/>
      </rPr>
      <t>Po stronie PW</t>
    </r>
    <r>
      <rPr>
        <b/>
        <sz val="10"/>
        <rFont val="Arial"/>
        <family val="2"/>
        <charset val="238"/>
      </rPr>
      <t xml:space="preserve">: </t>
    </r>
    <r>
      <rPr>
        <sz val="10"/>
        <rFont val="Arial"/>
        <family val="2"/>
        <charset val="238"/>
      </rPr>
      <t xml:space="preserve">sprzęt, załadunek i rozładunek kruszywa </t>
    </r>
  </si>
  <si>
    <r>
      <t xml:space="preserve">Zabudowa przejazdy z płyt małogabartowych 
</t>
    </r>
    <r>
      <rPr>
        <b/>
        <u/>
        <sz val="10"/>
        <rFont val="Arial"/>
        <family val="2"/>
        <charset val="238"/>
      </rPr>
      <t>Po stronie GW:</t>
    </r>
    <r>
      <rPr>
        <sz val="10"/>
        <rFont val="Arial"/>
        <family val="2"/>
        <charset val="238"/>
      </rPr>
      <t xml:space="preserve"> nawierzchnia przejazdu typu "M Ujski", geowłóknina 
</t>
    </r>
    <r>
      <rPr>
        <b/>
        <u/>
        <sz val="10"/>
        <rFont val="Arial"/>
        <family val="2"/>
        <charset val="238"/>
      </rPr>
      <t>Po stronie PW:</t>
    </r>
    <r>
      <rPr>
        <sz val="10"/>
        <rFont val="Arial"/>
        <family val="2"/>
        <charset val="238"/>
      </rPr>
      <t xml:space="preserve"> pozostały materiał i sprzęt, wykonanie fundamentu</t>
    </r>
  </si>
  <si>
    <r>
      <t xml:space="preserve">Montaż szyn przejściowych S60 / S49 na przygotowanej sub-warstwie tj. wyregulowaniem położenia podkładów, podbiciem stabilizacyjny toru podbijarką wraz z uzupełnieniem tłucznia, z wyregulowaniem w planie i profilu oraz poprawieniem oprofilowania podsypki.
</t>
    </r>
    <r>
      <rPr>
        <b/>
        <u/>
        <sz val="10"/>
        <rFont val="Arial"/>
        <family val="2"/>
        <charset val="238"/>
      </rPr>
      <t>Po stronie GW:</t>
    </r>
    <r>
      <rPr>
        <sz val="10"/>
        <rFont val="Arial"/>
        <family val="2"/>
        <charset val="238"/>
      </rPr>
      <t xml:space="preserve"> materiał                                                                                                     </t>
    </r>
    <r>
      <rPr>
        <b/>
        <u/>
        <sz val="10"/>
        <rFont val="Arial"/>
        <family val="2"/>
        <charset val="238"/>
      </rPr>
      <t>Po stronie PW:</t>
    </r>
    <r>
      <rPr>
        <sz val="10"/>
        <rFont val="Arial"/>
        <family val="2"/>
        <charset val="238"/>
      </rPr>
      <t xml:space="preserve"> pozostały sprzęt, ściskacze oraz łubki niezbędne do połączenia szyn do podbicia toru przed wykonaniem zgrzein/spoin, materiał do pobrania ze stacji Chybie</t>
    </r>
    <r>
      <rPr>
        <b/>
        <u/>
        <sz val="10"/>
        <rFont val="Arial"/>
        <family val="2"/>
        <charset val="238"/>
      </rPr>
      <t xml:space="preserve"> </t>
    </r>
    <r>
      <rPr>
        <sz val="10"/>
        <color rgb="FFFF0000"/>
        <rFont val="Arial"/>
        <family val="2"/>
        <charset val="238"/>
      </rPr>
      <t xml:space="preserve">    </t>
    </r>
  </si>
  <si>
    <r>
      <t xml:space="preserve">Montaż rozjazdu </t>
    </r>
    <r>
      <rPr>
        <b/>
        <sz val="10"/>
        <rFont val="Arial"/>
        <family val="2"/>
        <charset val="238"/>
      </rPr>
      <t>Rz 60E1-500-1:12</t>
    </r>
    <r>
      <rPr>
        <sz val="10"/>
        <rFont val="Arial"/>
        <family val="2"/>
        <charset val="238"/>
      </rPr>
      <t xml:space="preserve"> na przygotowanej sub-warstwie tj. podbiciem stabilizacyjny toru podbijarką wraz z uzupełnieniem tłucznia, z wyregulowaniem w planie i profilu oraz poprawieniem oprofilowania podsypki do V= 200 km/h
</t>
    </r>
    <r>
      <rPr>
        <b/>
        <u/>
        <sz val="10"/>
        <rFont val="Arial"/>
        <family val="2"/>
        <charset val="238"/>
      </rPr>
      <t>Po stronie GW:</t>
    </r>
    <r>
      <rPr>
        <sz val="10"/>
        <rFont val="Arial"/>
        <family val="2"/>
        <charset val="238"/>
      </rPr>
      <t xml:space="preserve">
materiał, podbijarka, profilarka, wykonanie spoin, załadunki kruszywa na wagony samowyładowcze                                                                                                                                                
</t>
    </r>
    <r>
      <rPr>
        <b/>
        <u/>
        <sz val="10"/>
        <rFont val="Arial"/>
        <family val="2"/>
        <charset val="238"/>
      </rPr>
      <t>Po stronie PW:</t>
    </r>
    <r>
      <rPr>
        <sz val="10"/>
        <rFont val="Arial"/>
        <family val="2"/>
        <charset val="238"/>
      </rPr>
      <t xml:space="preserve">
pozostały sprzęt, ściskacze oraz łubki niezbędne do połączenia szyn do podbicia rozjazdu przed wykonaniem spoin, ostateczne ręczne oprofilowanie, oczyszczenie podrozjazdnic oraz przytwierdzeń, przebicie pod szyną, ułożenie podrozjazdnic przed i za rozjazdem, pomoc przy zabudowie w blokach, obsługa wagonów samowyładowczych, oczyszczenie ław torowiska do odbioru, regulacja rozjazdu</t>
    </r>
  </si>
  <si>
    <r>
      <t xml:space="preserve">Zabudowa przejazdu z płyt małogabartowych 
</t>
    </r>
    <r>
      <rPr>
        <b/>
        <u/>
        <sz val="10"/>
        <rFont val="Arial"/>
        <family val="2"/>
        <charset val="238"/>
      </rPr>
      <t>Po stronie GW:</t>
    </r>
    <r>
      <rPr>
        <sz val="10"/>
        <rFont val="Arial"/>
        <family val="2"/>
        <charset val="238"/>
      </rPr>
      <t xml:space="preserve"> nawierzchnia przejazdu typu "M Ujski", geowłóknina 
</t>
    </r>
    <r>
      <rPr>
        <b/>
        <u/>
        <sz val="10"/>
        <rFont val="Arial"/>
        <family val="2"/>
        <charset val="238"/>
      </rPr>
      <t>Po stronie PW:</t>
    </r>
    <r>
      <rPr>
        <sz val="10"/>
        <rFont val="Arial"/>
        <family val="2"/>
        <charset val="238"/>
      </rPr>
      <t xml:space="preserve"> pozostały materiał i sprzęt, wykonanie fundamentu</t>
    </r>
  </si>
  <si>
    <r>
      <t xml:space="preserve">budowa przejazdy z płyt małogabartowych
</t>
    </r>
    <r>
      <rPr>
        <b/>
        <u/>
        <sz val="10"/>
        <rFont val="Arial"/>
        <family val="2"/>
        <charset val="238"/>
      </rPr>
      <t>Po stronie GW:</t>
    </r>
    <r>
      <rPr>
        <sz val="10"/>
        <rFont val="Arial"/>
        <family val="2"/>
        <charset val="238"/>
      </rPr>
      <t xml:space="preserve"> nawierzchnia przejazdu typu "M Ujski", geowłóknina 
</t>
    </r>
    <r>
      <rPr>
        <b/>
        <u/>
        <sz val="10"/>
        <rFont val="Arial"/>
        <family val="2"/>
        <charset val="238"/>
      </rPr>
      <t>Po stronie PW:</t>
    </r>
    <r>
      <rPr>
        <sz val="10"/>
        <rFont val="Arial"/>
        <family val="2"/>
        <charset val="238"/>
      </rPr>
      <t xml:space="preserve"> pozostały materiał i sprzęt, wykonanie fundamentu</t>
    </r>
  </si>
  <si>
    <t>Oferta dot. demontażu toru uwzględnia sporządzenie załączników Im-3 oraz udział w komisjach kwalifikaji zakończonych sporządzeniem kolejnych załączników wg przepisów PK PLK</t>
  </si>
  <si>
    <r>
      <t xml:space="preserve">Rozbiórka rozjazdu zwyczajnego Rz o skosie 1:12 i promieniu R500 z segregacją materiału, odwiezieniem, recyklingiem, utylizacją.
</t>
    </r>
    <r>
      <rPr>
        <b/>
        <u/>
        <sz val="10"/>
        <rFont val="Arial"/>
        <family val="2"/>
        <charset val="238"/>
      </rPr>
      <t>Po stronie GW:</t>
    </r>
    <r>
      <rPr>
        <sz val="10"/>
        <rFont val="Arial"/>
        <family val="2"/>
        <charset val="238"/>
      </rPr>
      <t xml:space="preserve"> Utylizacja podrozjadnic
</t>
    </r>
    <r>
      <rPr>
        <b/>
        <u/>
        <sz val="10"/>
        <rFont val="Arial"/>
        <family val="2"/>
        <charset val="238"/>
      </rPr>
      <t>Po stronie PW:</t>
    </r>
    <r>
      <rPr>
        <sz val="10"/>
        <rFont val="Arial"/>
        <family val="2"/>
        <charset val="238"/>
      </rPr>
      <t xml:space="preserve"> Odwiezienie materiału z rozbiórki w miejsce wskazane przez GW lub inne miejsce wskazanie przez ISE, w promieniu do 40km od miejsca rozbiórki. PW odpowiedzialny za prawidłowe rozliczenie materiału. Podrozjazdnice drewniane przewidziane do utylizacji do zwiezienia na stację Chybie. Utylizacja pozostałych elementów przytwierdzenia. Utylizacja pozostałych elementów przytwierdzenia wraz z dostarczeniem karty przekazania odpadu.                                                                                              </t>
    </r>
  </si>
  <si>
    <r>
      <t xml:space="preserve">Montaż kozła oporowego, wraz z zasypką kozła  wraz z transportem materiałów.
</t>
    </r>
    <r>
      <rPr>
        <b/>
        <u/>
        <sz val="10"/>
        <rFont val="Arial"/>
        <family val="2"/>
        <charset val="238"/>
      </rPr>
      <t>Po stronie GW</t>
    </r>
    <r>
      <rPr>
        <sz val="10"/>
        <rFont val="Arial"/>
        <family val="2"/>
        <charset val="238"/>
      </rPr>
      <t xml:space="preserve">: materiał (kozioł, łubki, śruby łubkowe)                                                                                  
</t>
    </r>
    <r>
      <rPr>
        <b/>
        <u/>
        <sz val="10"/>
        <rFont val="Arial"/>
        <family val="2"/>
        <charset val="238"/>
      </rPr>
      <t>Po stronie PW</t>
    </r>
    <r>
      <rPr>
        <sz val="10"/>
        <rFont val="Arial"/>
        <family val="2"/>
        <charset val="238"/>
      </rPr>
      <t xml:space="preserve">: pozostały materiał (zasypka), ręczne podbicie wraz z ustawieniem na prawidłowej niwelecie kozła i toru przed kozłem oporowym                                                                   </t>
    </r>
  </si>
  <si>
    <r>
      <rPr>
        <b/>
        <sz val="10"/>
        <rFont val="Arial"/>
        <family val="2"/>
        <charset val="238"/>
      </rPr>
      <t>Montaż toru klasa 0 wariant 0.1</t>
    </r>
    <r>
      <rPr>
        <sz val="10"/>
        <rFont val="Arial"/>
        <family val="2"/>
        <charset val="238"/>
      </rPr>
      <t xml:space="preserve"> </t>
    </r>
    <r>
      <rPr>
        <b/>
        <sz val="10"/>
        <rFont val="Arial"/>
        <family val="2"/>
        <charset val="238"/>
      </rPr>
      <t>(oba toki szynowe ze stali R260)</t>
    </r>
    <r>
      <rPr>
        <sz val="10"/>
        <rFont val="Arial"/>
        <family val="2"/>
        <charset val="238"/>
      </rPr>
      <t xml:space="preserve"> na przygotowanej sub-warstwie tj. wyregulowaniem położenia podkładów, podbiciem stabilizacyjny toru podbijarką wraz z uzupełnieniem tłucznia, z wyregulowaniem w planie i profilu oraz poprawieniem oprofilowania podsypki.                                                                                </t>
    </r>
    <r>
      <rPr>
        <b/>
        <u/>
        <sz val="10"/>
        <rFont val="Arial"/>
        <family val="2"/>
        <charset val="238"/>
      </rPr>
      <t>Po stronie GW</t>
    </r>
    <r>
      <rPr>
        <b/>
        <sz val="10"/>
        <rFont val="Arial"/>
        <family val="2"/>
        <charset val="238"/>
      </rPr>
      <t xml:space="preserve">: </t>
    </r>
    <r>
      <rPr>
        <sz val="10"/>
        <rFont val="Arial"/>
        <family val="2"/>
        <charset val="238"/>
      </rPr>
      <t>materiał, podbijarka, profilarka, zgrzewarka, wykonanie spoin, załadunki kruszywa na wagony samowyładowcze, rozładunek szyn długich</t>
    </r>
    <r>
      <rPr>
        <b/>
        <sz val="10"/>
        <rFont val="Arial"/>
        <family val="2"/>
        <charset val="238"/>
      </rPr>
      <t xml:space="preserve">                                                                                                                                                  
</t>
    </r>
    <r>
      <rPr>
        <b/>
        <u/>
        <sz val="10"/>
        <rFont val="Arial"/>
        <family val="2"/>
        <charset val="238"/>
      </rPr>
      <t>Po stronie PW</t>
    </r>
    <r>
      <rPr>
        <b/>
        <sz val="10"/>
        <rFont val="Arial"/>
        <family val="2"/>
        <charset val="238"/>
      </rPr>
      <t>:</t>
    </r>
    <r>
      <rPr>
        <sz val="10"/>
        <rFont val="Arial"/>
        <family val="2"/>
        <charset val="238"/>
      </rPr>
      <t xml:space="preserve"> pozostały sprzęt, ściskacze oraz łubki niezbędne do połączenia szyn do podbicia toru przed wykonaniem zgrzein/spoin, prace przygotowawcze oraz towarzyszące przy zgrzewaniu/spawaniu szyn, rozprężenie toru, ostateczne ręczne oprofilowanie, oczyszczenie podkładów oraz sprężyn, dobicie sprężyn, przebicie pod szyną, obsługa wagonów samowyładowczych, oczyszczenie ław torowiska do odbioru, rozładunek podkładów. Założenie punktów stałych oraz wykonanie metryki toru. Sporządzenie zestawienia zabudowanej nawierzchni szynowej wraz z lokalizacją.</t>
    </r>
  </si>
  <si>
    <r>
      <t xml:space="preserve">Regulacja toru w planie i profilu z uzupełnieniem podyspki wraz z oprofilowaniem.
</t>
    </r>
    <r>
      <rPr>
        <b/>
        <u/>
        <sz val="10"/>
        <rFont val="Arial"/>
        <family val="2"/>
        <charset val="238"/>
      </rPr>
      <t>Po stronie GW</t>
    </r>
    <r>
      <rPr>
        <sz val="10"/>
        <rFont val="Arial"/>
        <family val="2"/>
        <charset val="238"/>
      </rPr>
      <t xml:space="preserve">: materiał, podbijarka, profilarka, wagony, lokomotywa, kierownik pociągu                                                                                 </t>
    </r>
    <r>
      <rPr>
        <b/>
        <u/>
        <sz val="10"/>
        <rFont val="Arial"/>
        <family val="2"/>
        <charset val="238"/>
      </rPr>
      <t>Po stronie PW</t>
    </r>
    <r>
      <rPr>
        <sz val="10"/>
        <rFont val="Arial"/>
        <family val="2"/>
        <charset val="238"/>
      </rPr>
      <t>: ostateczne ręczne oprofilowanie, oczyszczenie podkładów oraz sprężyn, dobicie sprężyn, przebicie pod szyną, oczyszczenie ław torowiska do odbioru.</t>
    </r>
  </si>
  <si>
    <r>
      <t xml:space="preserve">Montaż kozła oporowego, wraz z zasypką kozła  wraz z transportem materiałów
</t>
    </r>
    <r>
      <rPr>
        <b/>
        <u/>
        <sz val="10"/>
        <rFont val="Arial"/>
        <family val="2"/>
        <charset val="238"/>
      </rPr>
      <t>Po stronie GW:</t>
    </r>
    <r>
      <rPr>
        <sz val="10"/>
        <rFont val="Arial"/>
        <family val="2"/>
        <charset val="238"/>
      </rPr>
      <t xml:space="preserve"> materiał - kozioł, łubki, śruby łubkowe)                                                                                 
</t>
    </r>
    <r>
      <rPr>
        <b/>
        <u/>
        <sz val="10"/>
        <rFont val="Arial"/>
        <family val="2"/>
        <charset val="238"/>
      </rPr>
      <t>Po stronie PW:</t>
    </r>
    <r>
      <rPr>
        <sz val="10"/>
        <rFont val="Arial"/>
        <family val="2"/>
        <charset val="238"/>
      </rPr>
      <t xml:space="preserve"> pozostały materiał (zasypka), materiały do pobrania ze stacji Chybie</t>
    </r>
  </si>
  <si>
    <r>
      <t xml:space="preserve">Kozioł samochamowny
</t>
    </r>
    <r>
      <rPr>
        <b/>
        <u/>
        <sz val="10"/>
        <rFont val="Arial"/>
        <family val="2"/>
        <charset val="238"/>
      </rPr>
      <t>Po stronie GW</t>
    </r>
    <r>
      <rPr>
        <sz val="10"/>
        <rFont val="Arial"/>
        <family val="2"/>
        <charset val="238"/>
      </rPr>
      <t xml:space="preserve">: materiał
</t>
    </r>
    <r>
      <rPr>
        <b/>
        <u/>
        <sz val="10"/>
        <rFont val="Arial"/>
        <family val="2"/>
        <charset val="238"/>
      </rPr>
      <t>Po stronie PW</t>
    </r>
    <r>
      <rPr>
        <sz val="10"/>
        <rFont val="Arial"/>
        <family val="2"/>
        <charset val="238"/>
      </rPr>
      <t>: materiał do pobrania ze stacji Chybie</t>
    </r>
  </si>
  <si>
    <r>
      <t xml:space="preserve">Montaż kapturów
</t>
    </r>
    <r>
      <rPr>
        <b/>
        <u/>
        <sz val="10"/>
        <rFont val="Arial"/>
        <family val="2"/>
        <charset val="238"/>
      </rPr>
      <t>Po stronie GW</t>
    </r>
    <r>
      <rPr>
        <sz val="10"/>
        <rFont val="Arial"/>
        <family val="2"/>
        <charset val="238"/>
      </rPr>
      <t xml:space="preserve">: materiał
</t>
    </r>
    <r>
      <rPr>
        <b/>
        <u/>
        <sz val="10"/>
        <rFont val="Arial"/>
        <family val="2"/>
        <charset val="238"/>
      </rPr>
      <t>Po stronie PW</t>
    </r>
    <r>
      <rPr>
        <sz val="10"/>
        <rFont val="Arial"/>
        <family val="2"/>
        <charset val="238"/>
      </rPr>
      <t xml:space="preserve">: materiał do pobrania ze stacji Chybie                                                                     </t>
    </r>
  </si>
  <si>
    <r>
      <t xml:space="preserve">Montaż rozjazdu </t>
    </r>
    <r>
      <rPr>
        <b/>
        <sz val="10"/>
        <rFont val="Arial"/>
        <family val="2"/>
        <charset val="238"/>
      </rPr>
      <t>Rz 60E1-1200-1:18,5</t>
    </r>
    <r>
      <rPr>
        <sz val="10"/>
        <rFont val="Arial"/>
        <family val="2"/>
        <charset val="238"/>
      </rPr>
      <t xml:space="preserve"> na przygotowanej sub-warstwie tj. podbiciem stabilizacyjny toru podbijarką wraz z uzupełnieniem tłucznia, z wyregulowaniem w planie i profilu oraz poprawieniem oprofilowania podsypki do V= 200 km/h
</t>
    </r>
    <r>
      <rPr>
        <b/>
        <u/>
        <sz val="10"/>
        <rFont val="Arial"/>
        <family val="2"/>
        <charset val="238"/>
      </rPr>
      <t xml:space="preserve">Po stronie GW:
</t>
    </r>
    <r>
      <rPr>
        <sz val="10"/>
        <rFont val="Arial"/>
        <family val="2"/>
        <charset val="238"/>
      </rPr>
      <t xml:space="preserve">materiał, podbijarka, profilarka, wykonanie spoin, załadunki kruszywa na wagony samowyładowcze, transport i rozładunek w bloku                                                                                                                                                
</t>
    </r>
    <r>
      <rPr>
        <b/>
        <u/>
        <sz val="10"/>
        <rFont val="Arial"/>
        <family val="2"/>
        <charset val="238"/>
      </rPr>
      <t xml:space="preserve">Po stronie PW:
</t>
    </r>
    <r>
      <rPr>
        <sz val="10"/>
        <rFont val="Arial"/>
        <family val="2"/>
        <charset val="238"/>
      </rPr>
      <t>pozostały sprzęt, ściskacze oraz łubki niezbędne do połączenia szyn do podbicia rozjazdu przed wykonaniem spoin, ostateczne ręczne oprofilowanie, oczyszczenie podrozjazdnic, rozjazdu oraz przytwierdzeń, przebicie pod szyną, ułożenie podrozjazdnic przed i za rozjazdem, pomoc przy zabudowie w blokach, obsługa wagonów samowyładowczych, oczyszczenie ław torowiska do odbioru, regulacja rozjazdu, roboty towarzyszące przy balastowaniu oraz podbiciu rozjazdów i regulacji napędów, konserwacja rozjazdu do odbioru końcowego, montaż i regulacja rolek podiglicowych, opracowanie kart ODB zgodnie z instrukcjami PKP PLK</t>
    </r>
  </si>
  <si>
    <r>
      <t xml:space="preserve">Montaż rozjazdu </t>
    </r>
    <r>
      <rPr>
        <b/>
        <sz val="10"/>
        <rFont val="Arial"/>
        <family val="2"/>
        <charset val="238"/>
      </rPr>
      <t>Rz 60E1-760-1:14</t>
    </r>
    <r>
      <rPr>
        <sz val="10"/>
        <rFont val="Arial"/>
        <family val="2"/>
        <charset val="238"/>
      </rPr>
      <t xml:space="preserve"> na przygotowanej sub-warstwie tj. podbiciem stabilizacyjny toru podbijarką wraz z uzupełnieniem tłucznia, z wyregulowaniem w planie i profilu oraz poprawieniem oprofilowania podsypki do V&lt; 200 km/h
</t>
    </r>
    <r>
      <rPr>
        <b/>
        <u/>
        <sz val="10"/>
        <rFont val="Arial"/>
        <family val="2"/>
        <charset val="238"/>
      </rPr>
      <t>Po stronie GW:</t>
    </r>
    <r>
      <rPr>
        <sz val="10"/>
        <rFont val="Arial"/>
        <family val="2"/>
        <charset val="238"/>
      </rPr>
      <t xml:space="preserve">
materiał, podbijarka, profilarka, wykonanie spoin, załadunki kruszywa na wagony samowyładowcze, transport i rozładunek w bloku                                                                                                                                                  
</t>
    </r>
    <r>
      <rPr>
        <b/>
        <u/>
        <sz val="10"/>
        <rFont val="Arial"/>
        <family val="2"/>
        <charset val="238"/>
      </rPr>
      <t>Po stronie PW:</t>
    </r>
    <r>
      <rPr>
        <sz val="10"/>
        <rFont val="Arial"/>
        <family val="2"/>
        <charset val="238"/>
      </rPr>
      <t xml:space="preserve">
pozostały sprzęt, ściskacze oraz łubki niezbędne do połączenia szyn do podbicia rozjazdu przed wykonaniem spoin, ostateczne ręczne oprofilowanie, oczyszczenie podrozjazdnic, rozjazdu oraz przytwierdzeń, przebicie pod szyną, ułożenie podrozjazdnic przed i za rozjazdem, pomoc przy zabudowie w blokach, obsługa wagonów samowyładowczych, oczyszczenie ław torowiska do odbioru, regulacja rozjazdu, roboty towarzyszące przy balastowaniu oraz podbiciu rozjazdów i regulacji napędów, konserwacja rozjazdu do odbioru końcowego, montaż i regulacja rolek podiglicowych, opracowanie kart ODB zgodnie z instrukcjami PKP PLK</t>
    </r>
  </si>
  <si>
    <r>
      <t xml:space="preserve">Montaż rozjazdu </t>
    </r>
    <r>
      <rPr>
        <b/>
        <sz val="10"/>
        <rFont val="Arial"/>
        <family val="2"/>
        <charset val="238"/>
      </rPr>
      <t>Rz 60E1-760-1:14</t>
    </r>
    <r>
      <rPr>
        <sz val="10"/>
        <rFont val="Arial"/>
        <family val="2"/>
        <charset val="238"/>
      </rPr>
      <t xml:space="preserve"> na przygotowanej sub-warstwie tj. podbiciem stabilizacyjny toru podbijarką wraz z uzupełnieniem tłucznia, z wyregulowaniem w planie i profilu oraz poprawieniem oprofilowania podsypki do V= 200 km/h
</t>
    </r>
    <r>
      <rPr>
        <b/>
        <u/>
        <sz val="10"/>
        <rFont val="Arial"/>
        <family val="2"/>
        <charset val="238"/>
      </rPr>
      <t>Po stronie GW:</t>
    </r>
    <r>
      <rPr>
        <sz val="10"/>
        <rFont val="Arial"/>
        <family val="2"/>
        <charset val="238"/>
      </rPr>
      <t xml:space="preserve">
materiał, podbijarka, profilarka, wykonanie spoin, załadunki kruszywa na wagony samowyładowcze, transport i rozładunek w bloku                                                                                                                                                  
</t>
    </r>
    <r>
      <rPr>
        <b/>
        <u/>
        <sz val="10"/>
        <rFont val="Arial"/>
        <family val="2"/>
        <charset val="238"/>
      </rPr>
      <t>Po stronie PW:</t>
    </r>
    <r>
      <rPr>
        <sz val="10"/>
        <rFont val="Arial"/>
        <family val="2"/>
        <charset val="238"/>
      </rPr>
      <t xml:space="preserve">
pozostały sprzęt, ściskacze oraz łubki niezbędne do połączenia szyn do podbicia rozjazdu przed wykonaniem spoin, ostateczne ręczne oprofilowanie, oczyszczenie podrozjazdnic, rozjazdu oraz przytwierdzeń, przebicie pod szyną, ułożenie podrozjazdnic przed i za rozjazdem, pomoc przy zabudowie w blokach, obsługa wagonów samowyładowczych, oczyszczenie ław torowiska do odbioru, regulacja rozjazdu, roboty towarzyszące przy balastowaniu oraz podbiciu rozjazdów i regulacji napędów, konserwacja rozjazdu do odbioru końcowego, montaż i regulacja rolek podiglicowych, opracowanie kart ODB zgodnie z instrukcjami PKP PLK</t>
    </r>
  </si>
  <si>
    <r>
      <t xml:space="preserve">Montaż rozjazdu </t>
    </r>
    <r>
      <rPr>
        <b/>
        <sz val="10"/>
        <rFont val="Arial"/>
        <family val="2"/>
        <charset val="238"/>
      </rPr>
      <t>Rz 60E1-500-1:12</t>
    </r>
    <r>
      <rPr>
        <sz val="10"/>
        <rFont val="Arial"/>
        <family val="2"/>
        <charset val="238"/>
      </rPr>
      <t xml:space="preserve"> na przygotowanej sub-warstwie tj. podbiciem stabilizacyjny toru podbijarką wraz z uzupełnieniem tłucznia, z wyregulowaniem w planie i profilu oraz poprawieniem oprofilowania podsypki do V&lt; 200 km/h
</t>
    </r>
    <r>
      <rPr>
        <b/>
        <u/>
        <sz val="10"/>
        <rFont val="Arial"/>
        <family val="2"/>
        <charset val="238"/>
      </rPr>
      <t>Po stronie GW:</t>
    </r>
    <r>
      <rPr>
        <sz val="10"/>
        <rFont val="Arial"/>
        <family val="2"/>
        <charset val="238"/>
      </rPr>
      <t xml:space="preserve">
materiał, podbijarka, profilarka, wykonanie spoin, załadunki kruszywa na wagony samowyładowcze, transport i rozładunek w bloku                                                                                                                                                
</t>
    </r>
    <r>
      <rPr>
        <b/>
        <u/>
        <sz val="10"/>
        <rFont val="Arial"/>
        <family val="2"/>
        <charset val="238"/>
      </rPr>
      <t>Po stronie PW:</t>
    </r>
    <r>
      <rPr>
        <sz val="10"/>
        <rFont val="Arial"/>
        <family val="2"/>
        <charset val="238"/>
      </rPr>
      <t xml:space="preserve">
pozostały sprzęt, ściskacze oraz łubki niezbędne do połączenia szyn do podbicia rozjazdu przed wykonaniem spoin, ostateczne ręczne oprofilowanie, oczyszczenie podrozjazdnic, rozjazdu oraz przytwierdzeń, przebicie pod szyną, ułożenie podrozjazdnic przed i za rozjazdem, pomoc przy zabudowie w blokach, obsługa wagonów samowyładowczych, oczyszczenie ław torowiska do odbioru, regulacja rozjazdu, roboty towarzyszące przy balastowaniu oraz podbiciu rozjazdów i regulacji napędów, konserwacja rozjazdu do odbioru końcowego, montaż i regulacja rolek podiglicowych, opracowanie kart ODB zgodnie z instrukcjami PKP PLK</t>
    </r>
  </si>
  <si>
    <r>
      <t xml:space="preserve">Montaż rozjazdu </t>
    </r>
    <r>
      <rPr>
        <b/>
        <sz val="10"/>
        <rFont val="Arial"/>
        <family val="2"/>
        <charset val="238"/>
      </rPr>
      <t>Rz 60E1-500-1:12</t>
    </r>
    <r>
      <rPr>
        <sz val="10"/>
        <rFont val="Arial"/>
        <family val="2"/>
        <charset val="238"/>
      </rPr>
      <t xml:space="preserve"> na przygotowanej sub-warstwie tj. podbiciem stabilizacyjny toru podbijarką wraz z uzupełnieniem tłucznia, z wyregulowaniem w planie i profilu oraz poprawieniem oprofilowania podsypki do V&lt; 200 km/h
</t>
    </r>
    <r>
      <rPr>
        <b/>
        <u/>
        <sz val="10"/>
        <rFont val="Arial"/>
        <family val="2"/>
        <charset val="238"/>
      </rPr>
      <t>Po stronie GW:</t>
    </r>
    <r>
      <rPr>
        <sz val="10"/>
        <rFont val="Arial"/>
        <family val="2"/>
        <charset val="238"/>
      </rPr>
      <t xml:space="preserve">
materiał, podbijarka, profilarka, wykonanie spoin, załadunki kruszywa na wagony samowyładowcze                                                                                                                                                
</t>
    </r>
    <r>
      <rPr>
        <b/>
        <u/>
        <sz val="10"/>
        <rFont val="Arial"/>
        <family val="2"/>
        <charset val="238"/>
      </rPr>
      <t>Po stronie PW:</t>
    </r>
    <r>
      <rPr>
        <sz val="10"/>
        <rFont val="Arial"/>
        <family val="2"/>
        <charset val="238"/>
      </rPr>
      <t xml:space="preserve">
pozostały sprzęt, ściskacze oraz łubki niezbędne do połączenia szyn do podbicia rozjazdu przed wykonaniem spoin, montaż rozjazdu dostarczonego przez GW, ostateczne ręczne oprofilowanie, oczyszczenie podrozjazdnic oraz przytwierdzeń, przebicie pod szyną, ułożenie podrozjazdnic przed i za rozjazdem, obsługa wagonów samowyładowczych, oczyszczenie ław torowiska do odbioru, regulacja rozjazdu, rozładunek podrozjazdnic i stali przez PW, montaż rozjazdu na gotowej subwarstwie tłucznia, oboty towarzyszące przy balastowaniu oraz podbiciu rozjazdów i regulacji napędów, konserwacja rozjazdu do odbioru końcowego, montaż i regulacja rolek podiglicowych, opracowanie kart ODB zgodnie z instrukcjami PKP PLK</t>
    </r>
  </si>
  <si>
    <r>
      <t xml:space="preserve">Montaż rozjazdu </t>
    </r>
    <r>
      <rPr>
        <b/>
        <sz val="10"/>
        <rFont val="Arial"/>
        <family val="2"/>
        <charset val="238"/>
      </rPr>
      <t>Rz 60E1-300-1:9</t>
    </r>
    <r>
      <rPr>
        <sz val="10"/>
        <rFont val="Arial"/>
        <family val="2"/>
        <charset val="238"/>
      </rPr>
      <t xml:space="preserve"> na przygotowanej sub-warstwie tj. podbiciem stabilizacyjny toru podbijarką wraz z uzupełnieniem tłucznia, z wyregulowaniem w planie i profilu oraz poprawieniem oprofilowania podsypki
</t>
    </r>
    <r>
      <rPr>
        <b/>
        <u/>
        <sz val="10"/>
        <rFont val="Arial"/>
        <family val="2"/>
        <charset val="238"/>
      </rPr>
      <t>Po stronie GW:</t>
    </r>
    <r>
      <rPr>
        <sz val="10"/>
        <rFont val="Arial"/>
        <family val="2"/>
        <charset val="238"/>
      </rPr>
      <t xml:space="preserve">
materiał, podbijarka, profilarka, wykonanie spoin, załadunki kruszywa na wagony samowyładowcze                                                                                                                                                
</t>
    </r>
    <r>
      <rPr>
        <b/>
        <u/>
        <sz val="10"/>
        <rFont val="Arial"/>
        <family val="2"/>
        <charset val="238"/>
      </rPr>
      <t>Po stronie PW:</t>
    </r>
    <r>
      <rPr>
        <sz val="10"/>
        <rFont val="Arial"/>
        <family val="2"/>
        <charset val="238"/>
      </rPr>
      <t xml:space="preserve">
pozostały sprzęt, ściskacze oraz łubki niezbędne do połączenia szyn do podbicia rozjazdu przed wykonaniem spoin, ostateczne ręczne oprofilowanie, oczyszczenie podrozjazdnic, rozjazdu oraz przytwierdzeń, przebicie pod szyną, ułożenie podrozjazdnic przed i za rozjazdem, pomoc przy zabudowie w blokach, obsługa wagonów samowyładowczych, oczyszczenie ław torowiska do odbioru, regulacja rozjazdu, roboty towarzyszące przy balastowaniu oraz podbiciu rozjazdów i regulacji napędów, konserwacja rozjazdu do odbioru końcowego, montaż i regulacja rolek podiglicowych, opracowanie kart ODB zgodnie z instrukcjami PKP PLK</t>
    </r>
  </si>
  <si>
    <r>
      <t xml:space="preserve">Montaż rozjazdu </t>
    </r>
    <r>
      <rPr>
        <b/>
        <sz val="10"/>
        <rFont val="Arial"/>
        <family val="2"/>
        <charset val="238"/>
      </rPr>
      <t>Rz 60E1-190-1:9</t>
    </r>
    <r>
      <rPr>
        <sz val="10"/>
        <rFont val="Arial"/>
        <family val="2"/>
        <charset val="238"/>
      </rPr>
      <t xml:space="preserve"> na przygotowanej sub-warstwie tj. podbiciem stabilizacyjny toru podbijarką wraz z uzupełnieniem tłucznia, z wyregulowaniem w planie i profilu oraz poprawieniem oprofilowania podsypki
</t>
    </r>
    <r>
      <rPr>
        <b/>
        <u/>
        <sz val="10"/>
        <rFont val="Arial"/>
        <family val="2"/>
        <charset val="238"/>
      </rPr>
      <t>Po stronie GW:</t>
    </r>
    <r>
      <rPr>
        <sz val="10"/>
        <rFont val="Arial"/>
        <family val="2"/>
        <charset val="238"/>
      </rPr>
      <t xml:space="preserve">
materiał, podbijarka, profilarka, wykonanie spoin, załadunki kruszywa na wagony samowyładowcze                                                                                                                                                
</t>
    </r>
    <r>
      <rPr>
        <b/>
        <u/>
        <sz val="10"/>
        <rFont val="Arial"/>
        <family val="2"/>
        <charset val="238"/>
      </rPr>
      <t>Po stronie PW</t>
    </r>
    <r>
      <rPr>
        <sz val="10"/>
        <rFont val="Arial"/>
        <family val="2"/>
        <charset val="238"/>
      </rPr>
      <t>:
pozostały sprzęt, ściskacze oraz łubki niezbędne do połączenia szyn do podbicia rozjazdu przed wykonaniem spoin, ostateczne ręczne oprofilowanie, oczyszczenie podrozjazdnic, rozjazdu oraz przytwierdzeń, przebicie pod szyną, ułożenie podrozjazdnic przed i za rozjazdem, pomoc przy zabudowie w blokach, obsługa wagonów samowyładowczych, oczyszczenie ław torowiska do odbioru, regulacja rozjazdu, roboty towarzyszące przy balastowaniu oraz podbiciu rozjazdów i regulacji napędów, konserwacja rozjazdu do odbioru końcowego, montaż i regulacja rolek podiglicowych, opracowanie kart ODB zgodnie z instrukcjami PKP PLK</t>
    </r>
  </si>
  <si>
    <r>
      <t xml:space="preserve">Montaż rozjazdu </t>
    </r>
    <r>
      <rPr>
        <b/>
        <sz val="10"/>
        <rFont val="Arial"/>
        <family val="2"/>
        <charset val="238"/>
      </rPr>
      <t>łukowego</t>
    </r>
    <r>
      <rPr>
        <sz val="10"/>
        <rFont val="Arial"/>
        <family val="2"/>
        <charset val="238"/>
      </rPr>
      <t xml:space="preserve"> z rozjazdu podstawowego </t>
    </r>
    <r>
      <rPr>
        <b/>
        <sz val="10"/>
        <rFont val="Arial"/>
        <family val="2"/>
        <charset val="238"/>
      </rPr>
      <t>60E1-300-1:9</t>
    </r>
    <r>
      <rPr>
        <sz val="10"/>
        <rFont val="Arial"/>
        <family val="2"/>
        <charset val="238"/>
      </rPr>
      <t xml:space="preserve"> na przygotowanej sub-warstwie tj. podbiciem stabilizacyjny toru podbijarką wraz z uzupełnieniem tłucznia, z wyregulowaniem w planie i profilu oraz poprawieniem oprofilowania podsypki
</t>
    </r>
    <r>
      <rPr>
        <b/>
        <u/>
        <sz val="10"/>
        <rFont val="Arial"/>
        <family val="2"/>
        <charset val="238"/>
      </rPr>
      <t>Po stronie GW:</t>
    </r>
    <r>
      <rPr>
        <sz val="10"/>
        <rFont val="Arial"/>
        <family val="2"/>
        <charset val="238"/>
      </rPr>
      <t xml:space="preserve">
materiał, podbijarka, profilarka, wykonanie spoin, załadunki kruszywa na wagony samowyładowcze                                                                                                                                                
</t>
    </r>
    <r>
      <rPr>
        <b/>
        <u/>
        <sz val="10"/>
        <rFont val="Arial"/>
        <family val="2"/>
        <charset val="238"/>
      </rPr>
      <t>Po stronie PW:</t>
    </r>
    <r>
      <rPr>
        <sz val="10"/>
        <rFont val="Arial"/>
        <family val="2"/>
        <charset val="238"/>
      </rPr>
      <t xml:space="preserve">
pozostały sprzęt, ściskacze oraz łubki niezbędne do połączenia szyn do podbicia rozjazdu przed wykonaniem spoin, ostateczne ręczne oprofilowanie, oczyszczenie podrozjazdnic, rozjazdu oraz przytwierdzeń, przebicie pod szyną, ułożenie podrozjazdnic przed i za rozjazdem, pomoc przy zabudowie w blokach, obsługa wagonów samowyładowczych, oczyszczenie ław torowiska do odbioru, regulacja rozjazdu, roboty towarzyszące przy balastowaniu oraz podbiciu rozjazdów i regulacji napędów, konserwacja rozjazdu do odbioru końcowego, montaż i regulacja rolek podiglicowych, opracowanie kart ODB zgodnie z instrukcjami PKP PLK</t>
    </r>
  </si>
  <si>
    <r>
      <t xml:space="preserve">Montaż rozjazdu </t>
    </r>
    <r>
      <rPr>
        <b/>
        <sz val="10"/>
        <rFont val="Arial"/>
        <family val="2"/>
        <charset val="238"/>
      </rPr>
      <t>łukowego</t>
    </r>
    <r>
      <rPr>
        <sz val="10"/>
        <rFont val="Arial"/>
        <family val="2"/>
        <charset val="238"/>
      </rPr>
      <t xml:space="preserve"> z rozjazdu podstawowego </t>
    </r>
    <r>
      <rPr>
        <b/>
        <sz val="10"/>
        <rFont val="Arial"/>
        <family val="2"/>
        <charset val="238"/>
      </rPr>
      <t>60E1-300-1:9</t>
    </r>
    <r>
      <rPr>
        <sz val="10"/>
        <rFont val="Arial"/>
        <family val="2"/>
        <charset val="238"/>
      </rPr>
      <t xml:space="preserve"> na przygotowanej sub-warstwie tj. podbiciem stabilizacyjny toru podbijarką wraz z uzupełnieniem tłucznia, z wyregulowaniem w planie i profilu oraz poprawieniem oprofilowania podsypki
</t>
    </r>
    <r>
      <rPr>
        <b/>
        <u/>
        <sz val="10"/>
        <rFont val="Arial"/>
        <family val="2"/>
        <charset val="238"/>
      </rPr>
      <t>Po stronie GW:</t>
    </r>
    <r>
      <rPr>
        <sz val="10"/>
        <rFont val="Arial"/>
        <family val="2"/>
        <charset val="238"/>
      </rPr>
      <t xml:space="preserve">
materiał, podbijarka, profilarka, wykonanie spoin, załadunki kruszywa na wagony samowyładowcze                                                                                                                                                
</t>
    </r>
    <r>
      <rPr>
        <b/>
        <u/>
        <sz val="10"/>
        <rFont val="Arial"/>
        <family val="2"/>
        <charset val="238"/>
      </rPr>
      <t>Po stronie PW:</t>
    </r>
    <r>
      <rPr>
        <sz val="10"/>
        <rFont val="Arial"/>
        <family val="2"/>
        <charset val="238"/>
      </rPr>
      <t xml:space="preserve">
pozostały sprzęt, ściskacze oraz łubki niezbędne do połączenia szyn do podbicia rozjazdu przed wykonaniem spoin, montaż rozjazdu dostarczonego przez GW, ostateczne ręczne oprofilowanie, oczyszczenie podrozjazdnic oraz przytwierdzeń, przebicie pod szyną, ułożenie podrozjazdnic przed i za rozjazdem, obsługa wagonów samowyładowczych, oczyszczenie ław torowiska do odbioru, regulacja rozjazdu, rozładunek podrozjazdnic i stali przez PW, montaż rozjazdu na gotowej subwarstwie tłucznia, oboty towarzyszące przy balastowaniu oraz podbiciu rozjazdów i regulacji napędów, konserwacja rozjazdu do odbioru końcowego, montaż i regulacja rolek podiglicowych, opracowanie kart ODB zgodnie z instrukcjami PKP PLK</t>
    </r>
  </si>
  <si>
    <r>
      <t xml:space="preserve">Montaż rozjazdu </t>
    </r>
    <r>
      <rPr>
        <b/>
        <sz val="10"/>
        <rFont val="Arial"/>
        <family val="2"/>
        <charset val="238"/>
      </rPr>
      <t>łukowego</t>
    </r>
    <r>
      <rPr>
        <sz val="10"/>
        <rFont val="Arial"/>
        <family val="2"/>
        <charset val="238"/>
      </rPr>
      <t xml:space="preserve"> z rozjazdu podstawowego </t>
    </r>
    <r>
      <rPr>
        <b/>
        <sz val="10"/>
        <rFont val="Arial"/>
        <family val="2"/>
        <charset val="238"/>
      </rPr>
      <t>60E1-500-1:12</t>
    </r>
    <r>
      <rPr>
        <sz val="10"/>
        <rFont val="Arial"/>
        <family val="2"/>
        <charset val="238"/>
      </rPr>
      <t xml:space="preserve"> na przygotowanej sub-warstwie tj. podbiciem stabilizacyjny toru podbijarką wraz z uzupełnieniem tłucznia, z wyregulowaniem w planie i profilu oraz poprawieniem oprofilowania podsypki
</t>
    </r>
    <r>
      <rPr>
        <b/>
        <u/>
        <sz val="10"/>
        <rFont val="Arial"/>
        <family val="2"/>
        <charset val="238"/>
      </rPr>
      <t>Po stronie GW:</t>
    </r>
    <r>
      <rPr>
        <sz val="10"/>
        <rFont val="Arial"/>
        <family val="2"/>
        <charset val="238"/>
      </rPr>
      <t xml:space="preserve">
materiał, podbijarka, profilarka, wykonanie spoin, załadunki kruszywa na wagony samowyładowcze                                                                                                                                                
</t>
    </r>
    <r>
      <rPr>
        <b/>
        <u/>
        <sz val="10"/>
        <rFont val="Arial"/>
        <family val="2"/>
        <charset val="238"/>
      </rPr>
      <t>Po stronie PW:</t>
    </r>
    <r>
      <rPr>
        <sz val="10"/>
        <rFont val="Arial"/>
        <family val="2"/>
        <charset val="238"/>
      </rPr>
      <t xml:space="preserve">
pozostały sprzęt, ściskacze oraz łubki niezbędne do połączenia szyn do podbicia rozjazdu przed wykonaniem spoin, ostateczne ręczne oprofilowanie, oczyszczenie podrozjazdnic, rozjazdu oraz przytwierdzeń, przebicie pod szyną, ułożenie podrozjazdnic przed i za rozjazdem, pomoc przy zabudowie w blokach, obsługa wagonów samowyładowczych, oczyszczenie ław torowiska do odbioru, regulacja rozjazdu, roboty towarzyszące przy balastowaniu oraz podbiciu rozjazdów i regulacji napędów, konserwacja rozjazdu do odbioru końcowego, montaż i regulacja rolek podiglicowych, opracowanie kart ODB zgodnie z instrukcjami PKP PLK</t>
    </r>
  </si>
  <si>
    <r>
      <t xml:space="preserve">Mechaniczna rozbiórka torów kolejowych z demontażem na części składowe, segregacja, za i wyładunek na i z wagonów lub innych środków transportu, odwiezienie, recykling, utylizacja
</t>
    </r>
    <r>
      <rPr>
        <b/>
        <u/>
        <sz val="10"/>
        <rFont val="Arial"/>
        <family val="2"/>
        <charset val="238"/>
      </rPr>
      <t>Po stronie GW</t>
    </r>
    <r>
      <rPr>
        <sz val="10"/>
        <rFont val="Arial"/>
        <family val="2"/>
        <charset val="238"/>
      </rPr>
      <t xml:space="preserve">: Utylizacja podkładów drewnianych i betonowych nie zakwalifikowanych jako materiał staroużyteczny
</t>
    </r>
    <r>
      <rPr>
        <b/>
        <u/>
        <sz val="10"/>
        <rFont val="Arial"/>
        <family val="2"/>
        <charset val="238"/>
      </rPr>
      <t>Po stronie PW</t>
    </r>
    <r>
      <rPr>
        <sz val="10"/>
        <rFont val="Arial"/>
        <family val="2"/>
        <charset val="238"/>
      </rPr>
      <t xml:space="preserve">: Szyny złomowe do pocięcia na odcinki 6 m do przewiezienia przez PW. Szyny staroużyteczne 30 m należy  załadować na i rozładować z platform podstawionych przez GW. Odwiezienie materiału z rozbiórki w miejsce wskazane przez GW lub inne miejsce wskazanie przez ISE, w promieniu do 40km od miejsca rozbiórki. PW odpowiedzialny za prawidłowe rozliczenie materiału. Podkłady betonowe i drewniane przewidziane do utylizacji do zwiezienia na stację Chybie. Utylizacja pozostałych elementów przytwierdzenia wraz z dostarczeniem karty przekazania odpadu.                 </t>
    </r>
  </si>
  <si>
    <r>
      <t xml:space="preserve">Rozbiórka różnych elementów nawierzchni kolejowej - prowadnice w łukach, odbojnice
</t>
    </r>
    <r>
      <rPr>
        <b/>
        <u/>
        <sz val="10"/>
        <rFont val="Arial"/>
        <family val="2"/>
        <charset val="238"/>
      </rPr>
      <t>Po stronie PW</t>
    </r>
    <r>
      <rPr>
        <sz val="10"/>
        <rFont val="Arial"/>
        <family val="2"/>
        <charset val="238"/>
      </rPr>
      <t xml:space="preserve">:  Odwiezienie materiału z rozbiórki w miejsce wskazane przez GW lub inne miejsce wskazanie przez ISE, w promieniu do 40km od miejsca rozbiórki. PW odpowiedzialny za prawidłowe rozliczenie materiału. Utylizacja pozostałych elementów przytwierdzenia wraz z dostarczeniem karty przekazania odpadu.  </t>
    </r>
  </si>
  <si>
    <r>
      <t xml:space="preserve">Mechaniczna rozbiórka torów kolejowych z demontażem na części składowe, segregacja, za i wyładunek na i z wagonów lub innych środków transportu, odwiezienie, recykling, utylizacja
</t>
    </r>
    <r>
      <rPr>
        <b/>
        <u/>
        <sz val="10"/>
        <rFont val="Arial"/>
        <family val="2"/>
        <charset val="238"/>
      </rPr>
      <t>Po stronie GW:</t>
    </r>
    <r>
      <rPr>
        <sz val="10"/>
        <rFont val="Arial"/>
        <family val="2"/>
        <charset val="238"/>
      </rPr>
      <t xml:space="preserve"> Utylizacja podkładów drewnianych i betonowych nie zakwalifikowanych jako materiał staroużyteczny
</t>
    </r>
    <r>
      <rPr>
        <b/>
        <u/>
        <sz val="10"/>
        <rFont val="Arial"/>
        <family val="2"/>
        <charset val="238"/>
      </rPr>
      <t>Po stronie PW</t>
    </r>
    <r>
      <rPr>
        <sz val="10"/>
        <rFont val="Arial"/>
        <family val="2"/>
        <charset val="238"/>
      </rPr>
      <t>: Szyny złomowe do pocięcia na odcinki 6 m do przewiezienia przez PW. Szyny staroużyteczne 30 m należy  załadować na i rozładować z platform podstawionych przez GW. Odwiezienie materiału z rozbiórki w miejsce wskazane przez GW lub inne miejsce wskazanie przez ISE, w promieniu do 40km od miejsca rozbiórki. PW odpowiedzialny za prawidłowe rozliczenie materiału. Podkłady betonowe i drewniane przewidziane do utylizacji do zwiezienia na stację Chybie. Utylizacja pozostałych elementów przytwierdzenia wraz z dostarczeniem karty przekazania odpadu.</t>
    </r>
  </si>
  <si>
    <t>2.14</t>
  </si>
  <si>
    <t>3.10</t>
  </si>
  <si>
    <t>3.11</t>
  </si>
  <si>
    <t>GW uzgodni sieć dróg, po któwych PW będą mogli się poruszać. Ewentualne koszty naprawy tych dróg poniesie GW, pod warunkiem przestrzegania przepisów drogowych przez poruszające się po tych drogach PW</t>
  </si>
  <si>
    <t>GW będzie sukcesywnie przekazywał materiał niezbędny do budowy potwierdzając przekazanie protokolarnie. Wykonawca od momentu przekazania materiału ponosi za niego odpowiedzialność</t>
  </si>
  <si>
    <t>PW przyjmuje protokoły kwalifikacji materiałów do wiadomości i niewnosi uwag, mimo braku jego obecności przy pracach komisji oraz sporządzaniu załącznika.</t>
  </si>
  <si>
    <r>
      <rPr>
        <b/>
        <sz val="10"/>
        <rFont val="Arial"/>
        <family val="2"/>
        <charset val="238"/>
      </rPr>
      <t>Montaż toru klasa 1 wariant 1.1</t>
    </r>
    <r>
      <rPr>
        <sz val="10"/>
        <rFont val="Arial"/>
        <family val="2"/>
        <charset val="238"/>
      </rPr>
      <t xml:space="preserve"> </t>
    </r>
    <r>
      <rPr>
        <b/>
        <sz val="10"/>
        <rFont val="Arial"/>
        <family val="2"/>
        <charset val="238"/>
      </rPr>
      <t>(oba toki szynowe ze stali R260</t>
    </r>
    <r>
      <rPr>
        <sz val="10"/>
        <rFont val="Arial"/>
        <family val="2"/>
        <charset val="238"/>
      </rPr>
      <t xml:space="preserve">) na przygotowanej sub-warstwie tj. wyregulowaniem położenia podkładów, podbiciem stabilizacyjny toru podbijarką wraz z uzupełnieniem tłucznia, z wyregulowaniem w planie i profilu oraz poprawieniem oprofilowania podsypki.
</t>
    </r>
    <r>
      <rPr>
        <b/>
        <u/>
        <sz val="10"/>
        <rFont val="Arial"/>
        <family val="2"/>
        <charset val="238"/>
      </rPr>
      <t>Po stronie GW</t>
    </r>
    <r>
      <rPr>
        <sz val="10"/>
        <rFont val="Arial"/>
        <family val="2"/>
        <charset val="238"/>
      </rPr>
      <t xml:space="preserve">: materiał, podbijarka, profilarka, zgrzewarka, wykonanie spoin, załadunki kruszywa na wagony samowyładowcze, rozładunek szyn długich                                                                                                                                                  
</t>
    </r>
    <r>
      <rPr>
        <b/>
        <u/>
        <sz val="10"/>
        <rFont val="Arial"/>
        <family val="2"/>
        <charset val="238"/>
      </rPr>
      <t>Po stronie PW</t>
    </r>
    <r>
      <rPr>
        <sz val="10"/>
        <rFont val="Arial"/>
        <family val="2"/>
        <charset val="238"/>
      </rPr>
      <t>: pozostały sprzęt, ściskacze oraz łubki niezbędne do połączenia szyn do podbicia toru przed wykonaniem zgrzein/spoin, prace przygotowawcze oraz towarzyszące przy zgrzewaniu/spawaniu szyn, rozprężenie toru, ostateczne ręczne oprofilowanie, oczyszczenie podkładów oraz sprężyn, dobicie sprężyn, przebicie pod szyną, obsługa wagonów samowyładowczych, oczyszczenie ław torowiska do odbioru, rozładunek podkładów. Założenie punktów stałych oraz wykonanie metryki toru. Sporządzenie zestawienia zabudowanej nawierzchni szynowej wraz z lokalizacją.</t>
    </r>
  </si>
  <si>
    <r>
      <t xml:space="preserve">Mechaniczna rozbiórka torów kolejowych z demontażem na części składowe, segregacja, za i wyładunek na i z wagonów lub innych środków transportu, odwiezienie, recykling, utylizacja.
</t>
    </r>
    <r>
      <rPr>
        <b/>
        <u/>
        <sz val="10"/>
        <rFont val="Arial"/>
        <family val="2"/>
        <charset val="238"/>
      </rPr>
      <t>Po stronie GW</t>
    </r>
    <r>
      <rPr>
        <sz val="10"/>
        <rFont val="Arial"/>
        <family val="2"/>
        <charset val="238"/>
      </rPr>
      <t xml:space="preserve">: Utylizacja podkładów drewnianych i betonowych nie zakwalifikowanych jako materiał staroużyteczny
</t>
    </r>
    <r>
      <rPr>
        <b/>
        <u/>
        <sz val="10"/>
        <rFont val="Arial"/>
        <family val="2"/>
        <charset val="238"/>
      </rPr>
      <t>Po stronie PW</t>
    </r>
    <r>
      <rPr>
        <sz val="10"/>
        <rFont val="Arial"/>
        <family val="2"/>
        <charset val="238"/>
      </rPr>
      <t>: Szyny złomowe do pocięcia na odcinki 6 m do przewiezienia przez PW. Szyny staroużyteczne 30 m należy  załadować na i rozładować z platform podstawionych przez GW. Odwiezienie materiału z rozbiórki w miejsce wskazane przez GW lub inne miejsce wskazanie przez ISE, w promieniu do 40km od miejsca rozbiórki. PW odpowiedzialny za prawidłowe rozliczenie materiału. Podkłady betonowe i drewniane przewidziane do utylizacji do zwiezienia na stację Chybie. Utylizacja pozostałych elementów przytwierdzenia wraz z dostarczeniem karty przekazania odpadu.</t>
    </r>
  </si>
  <si>
    <r>
      <t xml:space="preserve">Rozbiórka rozjazdu zwyczajnego Rz o skosie 1:12 i promieniu R500 z segregacją materiału, odwiezieniem, recyklingiem, utylizacją
</t>
    </r>
    <r>
      <rPr>
        <b/>
        <u/>
        <sz val="10"/>
        <rFont val="Arial"/>
        <family val="2"/>
        <charset val="238"/>
      </rPr>
      <t>Po stronie GW</t>
    </r>
    <r>
      <rPr>
        <sz val="10"/>
        <rFont val="Arial"/>
        <family val="2"/>
        <charset val="238"/>
      </rPr>
      <t xml:space="preserve">: Utylizacja podrozjadnic
</t>
    </r>
    <r>
      <rPr>
        <b/>
        <u/>
        <sz val="10"/>
        <rFont val="Arial"/>
        <family val="2"/>
        <charset val="238"/>
      </rPr>
      <t>Po stronie PW</t>
    </r>
    <r>
      <rPr>
        <sz val="10"/>
        <rFont val="Arial"/>
        <family val="2"/>
        <charset val="238"/>
      </rPr>
      <t xml:space="preserve">: Odwiezienie materiału z rozbiórki w miejsce wskazane przez GW lub inne miejsce wskazanie przez ISE, w promieniu do 40km od miejsca rozbiórki. PW odpowiedzialny za prawidłowe rozliczenie materiału. Podrozjazdnice drewniane przewidziane do utylizacji do zwiezienia na stację Chybie. Utylizacja pozostałych elementów przytwierdzenia. Utylizacja pozostałych elementów przytwierdzenia wraz z dostarczeniem karty przekazania odpadu.                                                                                                    </t>
    </r>
  </si>
  <si>
    <r>
      <t xml:space="preserve">Rozbiórka rozjazdu zwyczajnego Rz o skosie 1:9 i promieniu R300 z segregacją materiału, odwiezieniem, recyklingiem, utylizacją
</t>
    </r>
    <r>
      <rPr>
        <b/>
        <u/>
        <sz val="10"/>
        <rFont val="Arial"/>
        <family val="2"/>
        <charset val="238"/>
      </rPr>
      <t>Po stronie GW</t>
    </r>
    <r>
      <rPr>
        <sz val="10"/>
        <rFont val="Arial"/>
        <family val="2"/>
        <charset val="238"/>
      </rPr>
      <t xml:space="preserve">: Utylizacja podrozjadnic
</t>
    </r>
    <r>
      <rPr>
        <b/>
        <u/>
        <sz val="10"/>
        <rFont val="Arial"/>
        <family val="2"/>
        <charset val="238"/>
      </rPr>
      <t>Po stronie PW</t>
    </r>
    <r>
      <rPr>
        <sz val="10"/>
        <rFont val="Arial"/>
        <family val="2"/>
        <charset val="238"/>
      </rPr>
      <t xml:space="preserve">: Odwiezienie materiału z rozbiórki w miejsce wskazane przez GW lub inne miejsce wskazanie przez ISE, w promieniu do 40km od miejsca rozbiórki. PW odpowiedzialny za prawidłowe rozliczenie materiału. Podrozjazdnice drewniane przewidziane do utylizacji do zwiezienia na stację Chybie. Utylizacja pozostałych elementów przytwierdzenia. Utylizacja pozostałych elementów przytwierdzenia wraz z dostarczeniem karty przekazania odpadu.                                                                                                   </t>
    </r>
  </si>
  <si>
    <r>
      <t xml:space="preserve">Rozbiórka rozjazdu zwyczajnego Rz o skosie 1:9 i promieniu R190 z segregacją materiału, odwiezieniem, recyklingiem, utylizacją
</t>
    </r>
    <r>
      <rPr>
        <b/>
        <u/>
        <sz val="10"/>
        <rFont val="Arial"/>
        <family val="2"/>
        <charset val="238"/>
      </rPr>
      <t>Po stronie GW</t>
    </r>
    <r>
      <rPr>
        <sz val="10"/>
        <rFont val="Arial"/>
        <family val="2"/>
        <charset val="238"/>
      </rPr>
      <t xml:space="preserve">: Utylizacja podrozjadnic
</t>
    </r>
    <r>
      <rPr>
        <b/>
        <u/>
        <sz val="10"/>
        <rFont val="Arial"/>
        <family val="2"/>
        <charset val="238"/>
      </rPr>
      <t>Po stronie PW</t>
    </r>
    <r>
      <rPr>
        <sz val="10"/>
        <rFont val="Arial"/>
        <family val="2"/>
        <charset val="238"/>
      </rPr>
      <t xml:space="preserve">: Odwiezienie materiału z rozbiórki w miejsce wskazane przez GW lub inne miejsce wskazanie przez ISE, w promieniu do 40km od miejsca rozbiórki. PW odpowiedzialny za prawidłowe rozliczenie materiału. Podrozjazdnice drewniane przewidziane do utylizacji do zwiezienia na stację Chybie. Utylizacja pozostałych elementów przytwierdzenia. Utylizacja pozostałych elementów przytwierdzenia wraz z dostarczeniem karty przekazania odpadu.                                                                                                         </t>
    </r>
    <r>
      <rPr>
        <b/>
        <sz val="10"/>
        <rFont val="Arial"/>
        <family val="2"/>
        <charset val="238"/>
      </rPr>
      <t xml:space="preserve"> </t>
    </r>
  </si>
  <si>
    <r>
      <t xml:space="preserve">Rozbiórka rozjazdu krzyżowego Rkpd z segregacją materiału, odwiezieniem, recyklingiem, utylizacją
</t>
    </r>
    <r>
      <rPr>
        <b/>
        <u/>
        <sz val="10"/>
        <rFont val="Arial"/>
        <family val="2"/>
        <charset val="238"/>
      </rPr>
      <t>Po stronie GW</t>
    </r>
    <r>
      <rPr>
        <sz val="10"/>
        <rFont val="Arial"/>
        <family val="2"/>
        <charset val="238"/>
      </rPr>
      <t xml:space="preserve">: Utylizacja podrozjadnic
</t>
    </r>
    <r>
      <rPr>
        <b/>
        <u/>
        <sz val="10"/>
        <rFont val="Arial"/>
        <family val="2"/>
        <charset val="238"/>
      </rPr>
      <t>Po stronie PW</t>
    </r>
    <r>
      <rPr>
        <u/>
        <sz val="10"/>
        <rFont val="Arial"/>
        <family val="2"/>
        <charset val="238"/>
      </rPr>
      <t>:</t>
    </r>
    <r>
      <rPr>
        <sz val="10"/>
        <rFont val="Arial"/>
        <family val="2"/>
        <charset val="238"/>
      </rPr>
      <t xml:space="preserve"> Odwiezienie materiału z rozbiórki w miejsce wskazane przez GW lub inne miejsce wskazanie przez ISE, w promieniu do 40km od miejsca rozbiórki. PW odpowiedzialny za prawidłowe rozliczenie materiału. Podrozjazdnice drewniane przewidziane do utylizacji do zwiezienia na stację Chybie. Utylizacja pozostałych elementów przytwierdzenia. Utylizacja pozostałych elementów przytwierdzenia wraz z dostarczeniem karty przekazania odpadu.                                                                     </t>
    </r>
  </si>
  <si>
    <r>
      <t xml:space="preserve">Rozbiórka kozła oporowego z odwozem materiału z rozbiórki
</t>
    </r>
    <r>
      <rPr>
        <b/>
        <u/>
        <sz val="10"/>
        <rFont val="Arial"/>
        <family val="2"/>
        <charset val="238"/>
      </rPr>
      <t>Po stronie GW</t>
    </r>
    <r>
      <rPr>
        <sz val="10"/>
        <rFont val="Arial"/>
        <family val="2"/>
        <charset val="238"/>
      </rPr>
      <t xml:space="preserve">: Utylizacja podrozjadnic
</t>
    </r>
    <r>
      <rPr>
        <b/>
        <u/>
        <sz val="10"/>
        <rFont val="Arial"/>
        <family val="2"/>
        <charset val="238"/>
      </rPr>
      <t>Po stronie PW</t>
    </r>
    <r>
      <rPr>
        <sz val="10"/>
        <rFont val="Arial"/>
        <family val="2"/>
        <charset val="238"/>
      </rPr>
      <t>: Odwiezienie materiału z rozbiórki w miejsce wskazane przez GW lub inne miejsce wskazanie przez ISE, w promieniu do 40km od miejsca rozbiórki. PW odpowiedzialny za prawidłowe rozliczenie materiału. Podrozjazdnice drewniane przewidziane do utylizacji do zwiezienia na stację Chybie. Utylizacja pozostałych elementów przytwierdzenia. Utylizacja pozostałych elementów przytwierdzenia wraz z dostarczeniem karty przekazania odpadu.</t>
    </r>
  </si>
  <si>
    <r>
      <rPr>
        <b/>
        <sz val="10"/>
        <rFont val="Arial"/>
        <family val="2"/>
        <charset val="238"/>
      </rPr>
      <t>Montaż toru klasa 0 wariant 0.1</t>
    </r>
    <r>
      <rPr>
        <sz val="10"/>
        <rFont val="Arial"/>
        <family val="2"/>
        <charset val="238"/>
      </rPr>
      <t xml:space="preserve"> </t>
    </r>
    <r>
      <rPr>
        <b/>
        <sz val="10"/>
        <rFont val="Arial"/>
        <family val="2"/>
        <charset val="238"/>
      </rPr>
      <t>(oba toki szynowe ze stali R260)</t>
    </r>
    <r>
      <rPr>
        <sz val="10"/>
        <rFont val="Arial"/>
        <family val="2"/>
        <charset val="238"/>
      </rPr>
      <t xml:space="preserve"> na przygotowanej sub-warstwie tj. wyregulowaniem położenia podkładów, podbiciem stabilizacyjny toru podbijarką wraz z uzupełnieniem tłucznia, z wyregulowaniem w planie i profilu oraz poprawieniem oprofilowania podsypki.
</t>
    </r>
    <r>
      <rPr>
        <b/>
        <u/>
        <sz val="10"/>
        <rFont val="Arial"/>
        <family val="2"/>
        <charset val="238"/>
      </rPr>
      <t>Po stronie GW</t>
    </r>
    <r>
      <rPr>
        <sz val="10"/>
        <rFont val="Arial"/>
        <family val="2"/>
        <charset val="238"/>
      </rPr>
      <t xml:space="preserve">: materiał, podbijarka, profilarka, zgrzewarka, wykonanie spoin, załadunki kruszywa na wagony samowyładowcze, rozładunek szyn długich                                                                                                                                                  
</t>
    </r>
    <r>
      <rPr>
        <b/>
        <u/>
        <sz val="10"/>
        <rFont val="Arial"/>
        <family val="2"/>
        <charset val="238"/>
      </rPr>
      <t>Po stronie PW</t>
    </r>
    <r>
      <rPr>
        <sz val="10"/>
        <rFont val="Arial"/>
        <family val="2"/>
        <charset val="238"/>
      </rPr>
      <t>: pozostały sprzęt, ściskacze oraz łubki niezbędne do połączenia szyn do podbicia toru przed wykonaniem zgrzein/spoin, prace przygotowawcze oraz towarzyszące przy zgrzewaniu/spawaniu szyn, rozprężenie toru, ostateczne ręczne oprofilowanie, oczyszczenie podkładów oraz sprężyn, dobicie sprężyn, przebicie pod szyną, obsługa wagonów samowyładowczych, oczyszczenie ław torowiska do odbioru, rozładunek podkładów. Założenie punktów stałych oraz wykonanie metryki toru. Sporządzenie zestawienia zabudowanej nawierzchni szynowej wraz z lokalizacją.</t>
    </r>
  </si>
  <si>
    <r>
      <rPr>
        <b/>
        <sz val="10"/>
        <rFont val="Arial"/>
        <family val="2"/>
        <charset val="238"/>
      </rPr>
      <t>Montaż toru klasa 1 wariant 1.1</t>
    </r>
    <r>
      <rPr>
        <sz val="10"/>
        <rFont val="Arial"/>
        <family val="2"/>
        <charset val="238"/>
      </rPr>
      <t xml:space="preserve"> </t>
    </r>
    <r>
      <rPr>
        <b/>
        <sz val="10"/>
        <rFont val="Arial"/>
        <family val="2"/>
        <charset val="238"/>
      </rPr>
      <t>(oba toki szynowe ze stali R350HT)</t>
    </r>
    <r>
      <rPr>
        <sz val="10"/>
        <rFont val="Arial"/>
        <family val="2"/>
        <charset val="238"/>
      </rPr>
      <t xml:space="preserve"> na przygotowanej sub-warstwie tj. wyregulowaniem położenia podkładów, podbiciem stabilizacyjny toru podbijarką wraz z uzupełnieniem tłucznia, z wyregulowaniem w planie i profilu oraz poprawieniem oprofilowania podsypki.
</t>
    </r>
    <r>
      <rPr>
        <b/>
        <u/>
        <sz val="10"/>
        <rFont val="Arial"/>
        <family val="2"/>
        <charset val="238"/>
      </rPr>
      <t>Po stronie GW:</t>
    </r>
    <r>
      <rPr>
        <sz val="10"/>
        <rFont val="Arial"/>
        <family val="2"/>
        <charset val="238"/>
      </rPr>
      <t xml:space="preserve"> materiał, podbijarka, profilarka, zgrzewarka, wykonanie spoin, załadunki kruszywa na wagony samowyładowcze, rozładunek szyn długich                                                                                                                                                  
</t>
    </r>
    <r>
      <rPr>
        <b/>
        <u/>
        <sz val="10"/>
        <rFont val="Arial"/>
        <family val="2"/>
        <charset val="238"/>
      </rPr>
      <t>Po stronie PW</t>
    </r>
    <r>
      <rPr>
        <sz val="10"/>
        <rFont val="Arial"/>
        <family val="2"/>
        <charset val="238"/>
      </rPr>
      <t>: pozostały sprzęt, ściskacze oraz łubki niezbędne do połączenia szyn do podbicia toru przed wykonaniem zgrzein/spoin, prace przygotowawcze oraz towarzyszące przy zgrzewaniu/spawaniu szyn, rozprężenie toru, ostateczne ręczne oprofilowanie, oczyszczenie podkładów oraz sprężyn, dobicie sprężyn, przebicie pod szyną, obsługa wagonów samowyładowczych, oczyszczenie ław torowiska do odbioru, rozładunek podkładów. Założenie punktów stałych oraz wykonanie metryki toru. Sporządzenie zestawienia zabudowanej nawierzchni szynowej wraz z lokalizacją.</t>
    </r>
  </si>
  <si>
    <r>
      <rPr>
        <b/>
        <sz val="10"/>
        <rFont val="Arial"/>
        <family val="2"/>
        <charset val="238"/>
      </rPr>
      <t>Montaż toru klasa 1 wariant 1.1</t>
    </r>
    <r>
      <rPr>
        <sz val="10"/>
        <rFont val="Arial"/>
        <family val="2"/>
        <charset val="238"/>
      </rPr>
      <t xml:space="preserve"> </t>
    </r>
    <r>
      <rPr>
        <b/>
        <sz val="10"/>
        <rFont val="Arial"/>
        <family val="2"/>
        <charset val="238"/>
      </rPr>
      <t>(jeden tok szynowy ze stali R260, a drugi tok ze stali R350HT)</t>
    </r>
    <r>
      <rPr>
        <sz val="10"/>
        <rFont val="Arial"/>
        <family val="2"/>
        <charset val="238"/>
      </rPr>
      <t xml:space="preserve"> na przygotowanej sub-warstwie tj. wyregulowaniem położenia podkładów, podbiciem stabilizacyjny toru podbijarką wraz z uzupełnieniem tłucznia, z wyregulowaniem w planie i profilu oraz poprawieniem oprofilowania podsypki.
</t>
    </r>
    <r>
      <rPr>
        <b/>
        <u/>
        <sz val="10"/>
        <rFont val="Arial"/>
        <family val="2"/>
        <charset val="238"/>
      </rPr>
      <t>Po stronie GW</t>
    </r>
    <r>
      <rPr>
        <sz val="10"/>
        <rFont val="Arial"/>
        <family val="2"/>
        <charset val="238"/>
      </rPr>
      <t xml:space="preserve">: materiał, podbijarka, profilarka, zgrzewarka, wykonanie spoin, załadunki kruszywa na wagony samowyładowcze, rozładunek szyn długich                                                                                                                                                  
</t>
    </r>
    <r>
      <rPr>
        <b/>
        <u/>
        <sz val="10"/>
        <rFont val="Arial"/>
        <family val="2"/>
        <charset val="238"/>
      </rPr>
      <t>Po stronie PW</t>
    </r>
    <r>
      <rPr>
        <sz val="10"/>
        <rFont val="Arial"/>
        <family val="2"/>
        <charset val="238"/>
      </rPr>
      <t>: pozostały sprzęt, ściskacze oraz łubki niezbędne do połączenia szyn do podbicia toru przed wykonaniem zgrzein/spoin, prace przygotowawcze oraz towarzyszące przy zgrzewaniu/spawaniu szyn, rozprężenie toru, ostateczne ręczne oprofilowanie, oczyszczenie podkładów oraz sprężyn, dobicie sprężyn, przebicie pod szyną, obsługa wagonów samowyładowczych, oczyszczenie ław torowiska do odbioru, rozładunek podkładów. Założenie punktów stałych oraz wykonanie metryki toru. Sporządzenie zestawienia zabudowanej nawierzchni szynowej wraz z lokalizacją.</t>
    </r>
  </si>
  <si>
    <r>
      <rPr>
        <b/>
        <sz val="10"/>
        <rFont val="Arial"/>
        <family val="2"/>
        <charset val="238"/>
      </rPr>
      <t>Montaż toru klasa 2 wariant 2.1</t>
    </r>
    <r>
      <rPr>
        <sz val="10"/>
        <rFont val="Arial"/>
        <family val="2"/>
        <charset val="238"/>
      </rPr>
      <t xml:space="preserve"> </t>
    </r>
    <r>
      <rPr>
        <b/>
        <sz val="10"/>
        <rFont val="Arial"/>
        <family val="2"/>
        <charset val="238"/>
      </rPr>
      <t>(oba toki szynowe ze stali R260)</t>
    </r>
    <r>
      <rPr>
        <sz val="10"/>
        <rFont val="Arial"/>
        <family val="2"/>
        <charset val="238"/>
      </rPr>
      <t xml:space="preserve"> na przygotowanej sub-warstwie tj. wyregulowaniem położenia podkładów, podbiciem stabilizacyjny toru podbijarką wraz z uzupełnieniem tłucznia, z wyregulowaniem w planie i profilu oraz poprawieniem oprofilowania podsypki.
</t>
    </r>
    <r>
      <rPr>
        <b/>
        <u/>
        <sz val="10"/>
        <rFont val="Arial"/>
        <family val="2"/>
        <charset val="238"/>
      </rPr>
      <t>Po stronie GW</t>
    </r>
    <r>
      <rPr>
        <sz val="10"/>
        <rFont val="Arial"/>
        <family val="2"/>
        <charset val="238"/>
      </rPr>
      <t xml:space="preserve">: materiał, podbijarka, profilarka, zgrzewarka, wykonanie spoin, załadunki kruszywa na wagony samowyładowcze, rozładunek szyn długich                                                                                                                                                  
</t>
    </r>
    <r>
      <rPr>
        <b/>
        <u/>
        <sz val="10"/>
        <rFont val="Arial"/>
        <family val="2"/>
        <charset val="238"/>
      </rPr>
      <t>Po stronie PW</t>
    </r>
    <r>
      <rPr>
        <sz val="10"/>
        <rFont val="Arial"/>
        <family val="2"/>
        <charset val="238"/>
      </rPr>
      <t>: pozostały sprzęt, ściskacze oraz łubki niezbędne do połączenia szyn do podbicia toru przed wykonaniem zgrzein/spoin, prace przygotowawcze oraz towarzyszące przy zgrzewaniu/spawaniu szyn, rozprężenie toru, ostateczne ręczne oprofilowanie, oczyszczenie podkładów oraz sprężyn, dobicie sprężyn, przebicie pod szyną, obsługa wagonów samowyładowczych, oczyszczenie ław torowiska do odbioru, rozładunek podkładów. Założenie punktów stałych oraz wykonanie metryki toru. Sporządzenie zestawienia zabudowanej nawierzchni szynowej wraz z lokalizacją.</t>
    </r>
  </si>
  <si>
    <r>
      <rPr>
        <b/>
        <sz val="10"/>
        <rFont val="Arial"/>
        <family val="2"/>
        <charset val="238"/>
      </rPr>
      <t>Montaż toru klasa 2 wariant 2.1</t>
    </r>
    <r>
      <rPr>
        <sz val="10"/>
        <rFont val="Arial"/>
        <family val="2"/>
        <charset val="238"/>
      </rPr>
      <t xml:space="preserve"> </t>
    </r>
    <r>
      <rPr>
        <b/>
        <sz val="10"/>
        <rFont val="Arial"/>
        <family val="2"/>
        <charset val="238"/>
      </rPr>
      <t>(oba toki szynowe ze stali R350HT)</t>
    </r>
    <r>
      <rPr>
        <sz val="10"/>
        <rFont val="Arial"/>
        <family val="2"/>
        <charset val="238"/>
      </rPr>
      <t xml:space="preserve"> na przygotowanej sub-warstwie tj. wyregulowaniem położenia podkładów, podbiciem stabilizacyjny toru podbijarką wraz z uzupełnieniem tłucznia, z wyregulowaniem w planie i profilu oraz poprawieniem oprofilowania podsypki.
</t>
    </r>
    <r>
      <rPr>
        <b/>
        <u/>
        <sz val="10"/>
        <rFont val="Arial"/>
        <family val="2"/>
        <charset val="238"/>
      </rPr>
      <t>Po stronie GW</t>
    </r>
    <r>
      <rPr>
        <sz val="10"/>
        <rFont val="Arial"/>
        <family val="2"/>
        <charset val="238"/>
      </rPr>
      <t xml:space="preserve">: materiał, podbijarka, profilarka, zgrzewarka, wykonanie spoin, załadunki kruszywa na wagony samowyładowcze, rozładunek szyn długich                                                                                                                                                  
</t>
    </r>
    <r>
      <rPr>
        <b/>
        <u/>
        <sz val="10"/>
        <rFont val="Arial"/>
        <family val="2"/>
        <charset val="238"/>
      </rPr>
      <t>Po stronie PW</t>
    </r>
    <r>
      <rPr>
        <sz val="10"/>
        <rFont val="Arial"/>
        <family val="2"/>
        <charset val="238"/>
      </rPr>
      <t>: pozostały sprzęt, ściskacze oraz łubki niezbędne do połączenia szyn do podbicia toru przed wykonaniem zgrzein/spoin, prace przygotowawcze oraz towarzyszące przy zgrzewaniu/spawaniu szyn, rozprężenie toru, ostateczne ręczne oprofilowanie, oczyszczenie podkładów oraz sprężyn, dobicie sprężyn, przebicie pod szyną, obsługa wagonów samowyładowczych, oczyszczenie ław torowiska do odbioru, rozładunek podkładów. Założenie punktów stałych oraz wykonanie metryki toru. Sporządzenie zestawienia zabudowanej nawierzchni szynowej wraz z lokalizacją.</t>
    </r>
  </si>
  <si>
    <r>
      <rPr>
        <b/>
        <sz val="10"/>
        <rFont val="Arial"/>
        <family val="2"/>
        <charset val="238"/>
      </rPr>
      <t>Montaż toru klasa 2 wariant 2.1 (jeden tok szynowy ze stali R260, a drugi tok ze stali R350HT)</t>
    </r>
    <r>
      <rPr>
        <sz val="10"/>
        <rFont val="Arial"/>
        <family val="2"/>
        <charset val="238"/>
      </rPr>
      <t xml:space="preserve"> na przygotowanej sub-warstwie tj. wyregulowaniem położenia podkładów, podbiciem stabilizacyjny toru podbijarką wraz z uzupełnieniem tłucznia, z wyregulowaniem w planie i profilu oraz poprawieniem oprofilowania podsypki.
</t>
    </r>
    <r>
      <rPr>
        <b/>
        <u/>
        <sz val="10"/>
        <rFont val="Arial"/>
        <family val="2"/>
        <charset val="238"/>
      </rPr>
      <t>Po stronie GW</t>
    </r>
    <r>
      <rPr>
        <sz val="10"/>
        <rFont val="Arial"/>
        <family val="2"/>
        <charset val="238"/>
      </rPr>
      <t xml:space="preserve">: materiał, podbijarka, profilarka, zgrzewarka, wykonanie spoin, załadunki kruszywa na wagony samowyładowcze, rozładunek szyn długich                                                                                                                                                  
</t>
    </r>
    <r>
      <rPr>
        <b/>
        <u/>
        <sz val="10"/>
        <rFont val="Arial"/>
        <family val="2"/>
        <charset val="238"/>
      </rPr>
      <t>Po stronie PW</t>
    </r>
    <r>
      <rPr>
        <sz val="10"/>
        <rFont val="Arial"/>
        <family val="2"/>
        <charset val="238"/>
      </rPr>
      <t>: pozostały sprzęt, ściskacze oraz łubki niezbędne do połączenia szyn do podbicia toru przed wykonaniem zgrzein/spoin, prace przygotowawcze oraz towarzyszące przy zgrzewaniu/spawaniu szyn, rozprężenie toru, ostateczne ręczne oprofilowanie, oczyszczenie podkładów oraz sprężyn, dobicie sprężyn, przebicie pod szyną, obsługa wagonów samowyładowczych, oczyszczenie ław torowiska do odbioru, rozładunek podkładów. Założenie punktów stałych oraz wykonanie metryki toru. Sporządzenie zestawienia zabudowanej nawierzchni szynowej wraz z lokalizacją.</t>
    </r>
  </si>
  <si>
    <r>
      <rPr>
        <b/>
        <sz val="10"/>
        <rFont val="Arial"/>
        <family val="2"/>
        <charset val="238"/>
      </rPr>
      <t>Montaż toru klasa 4 wariant 4.1</t>
    </r>
    <r>
      <rPr>
        <sz val="10"/>
        <rFont val="Arial"/>
        <family val="2"/>
        <charset val="238"/>
      </rPr>
      <t xml:space="preserve"> na przygotowanej sub-warstwie tj. wyregulowaniem położenia podkładów, podbiciem stabilizacyjny toru podbijarką wraz z uzupełnieniem tłucznia, z wyregulowaniem w planie i profilu oraz poprawieniem oprofilowania podsypki.
</t>
    </r>
    <r>
      <rPr>
        <b/>
        <u/>
        <sz val="10"/>
        <rFont val="Arial"/>
        <family val="2"/>
        <charset val="238"/>
      </rPr>
      <t>Po stronie GW</t>
    </r>
    <r>
      <rPr>
        <sz val="10"/>
        <rFont val="Arial"/>
        <family val="2"/>
        <charset val="238"/>
      </rPr>
      <t xml:space="preserve">: materiał, podbijarka, profilarka, zgrzewarka, wykonanie spoin, załadunki kruszywa na wagony samowyładowcze, rozładunek szyn długich                                                                                                                                                  
</t>
    </r>
    <r>
      <rPr>
        <b/>
        <u/>
        <sz val="10"/>
        <rFont val="Arial"/>
        <family val="2"/>
        <charset val="238"/>
      </rPr>
      <t>Po stronie PW</t>
    </r>
    <r>
      <rPr>
        <sz val="10"/>
        <rFont val="Arial"/>
        <family val="2"/>
        <charset val="238"/>
      </rPr>
      <t>: pozostały sprzęt, ściskacze oraz łubki niezbędne do połączenia szyn do podbicia toru przed wykonaniem zgrzein/spoin, prace przygotowawcze oraz towarzyszące przy zgrzewaniu/spawaniu szyn, rozprężenie toru, ostateczne ręczne oprofilowanie, oczyszczenie podkładów oraz sprężyn, dobicie sprężyn, przebicie pod szyną, obsługa wagonów samowyładowczych, oczyszczenie ław torowiska do odbioru, rozładunek podkładów. Założenie punktów stałych oraz wykonanie metryki toru. Sporządzenie zestawienia zabudowanej nawierzchni szynowej wraz z lokalizacją.</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</si>
</sst>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 #,##0\ &quot;zł&quot;_-;\-* #,##0\ &quot;zł&quot;_-;_-* &quot;-&quot;\ &quot;zł&quot;_-;_-@_-"/>
    <numFmt numFmtId="44" formatCode="_-* #,##0.00\ &quot;zł&quot;_-;\-* #,##0.00\ &quot;zł&quot;_-;_-* &quot;-&quot;??\ &quot;zł&quot;_-;_-@_-"/>
    <numFmt numFmtId="164" formatCode="#,##0.000"/>
    <numFmt numFmtId="165" formatCode="0.000"/>
    <numFmt numFmtId="166" formatCode="&quot;$&quot;____######0_);[Red]\(&quot;$&quot;____#####0\)"/>
    <numFmt numFmtId="167" formatCode="_-* #,##0\ &quot;€&quot;_-;\-* #,##0\ &quot;€&quot;_-;_-* &quot;-&quot;\ &quot;€&quot;_-;_-@_-"/>
    <numFmt numFmtId="168" formatCode="_-* #,##0\ _P_t_s_-;\-* #,##0\ _P_t_s_-;_-* &quot;-&quot;\ _P_t_s_-;_-@_-"/>
    <numFmt numFmtId="169" formatCode="_-* #,##0\ &quot;Pts&quot;_-;\-* #,##0\ &quot;Pts&quot;_-;_-* &quot;-&quot;\ &quot;Pts&quot;_-;_-@_-"/>
    <numFmt numFmtId="170" formatCode="#,##0_);[Red]\(#,##0\);\-_)"/>
    <numFmt numFmtId="171" formatCode="#,##0_);\(#,##0\);\-_);@_)"/>
    <numFmt numFmtId="172" formatCode="#,##0_ ;\-#,##0\ "/>
  </numFmts>
  <fonts count="49">
    <font>
      <sz val="10"/>
      <color indexed="8"/>
      <name val="Arial"/>
      <family val="2"/>
      <charset val="238"/>
    </font>
    <font>
      <sz val="10"/>
      <color indexed="8"/>
      <name val="Arial"/>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1"/>
      <color indexed="60"/>
      <name val="Czcionka tekstu podstawowego"/>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11"/>
      <color indexed="20"/>
      <name val="Czcionka tekstu podstawowego"/>
      <family val="2"/>
      <charset val="238"/>
    </font>
    <font>
      <b/>
      <sz val="10"/>
      <name val="Arial"/>
      <family val="2"/>
      <charset val="238"/>
    </font>
    <font>
      <sz val="10"/>
      <name val="Arial"/>
      <family val="2"/>
      <charset val="238"/>
    </font>
    <font>
      <sz val="10"/>
      <name val="Arial CE"/>
      <charset val="238"/>
    </font>
    <font>
      <sz val="10"/>
      <name val="Helv"/>
      <charset val="238"/>
    </font>
    <font>
      <sz val="10"/>
      <name val="Helv"/>
    </font>
    <font>
      <sz val="8"/>
      <name val="Arial"/>
      <family val="2"/>
    </font>
    <font>
      <sz val="10"/>
      <name val="PL Courier New"/>
    </font>
    <font>
      <sz val="10"/>
      <name val="Times New Roman CE"/>
      <charset val="238"/>
    </font>
    <font>
      <sz val="10"/>
      <name val="MS Sans Serif"/>
      <family val="2"/>
      <charset val="238"/>
    </font>
    <font>
      <sz val="10"/>
      <color indexed="8"/>
      <name val="Arial"/>
      <family val="2"/>
    </font>
    <font>
      <sz val="10"/>
      <name val="Arial"/>
      <family val="2"/>
    </font>
    <font>
      <b/>
      <u/>
      <sz val="10"/>
      <name val="Arial"/>
      <family val="2"/>
      <charset val="238"/>
    </font>
    <font>
      <sz val="11"/>
      <color theme="1"/>
      <name val="Czcionka tekstu podstawowego"/>
      <family val="2"/>
      <charset val="238"/>
    </font>
    <font>
      <b/>
      <sz val="11"/>
      <color theme="0"/>
      <name val="Calibri"/>
      <family val="2"/>
      <scheme val="minor"/>
    </font>
    <font>
      <sz val="11"/>
      <color theme="1"/>
      <name val="Calibri"/>
      <family val="2"/>
      <scheme val="minor"/>
    </font>
    <font>
      <sz val="11"/>
      <color rgb="FF3F3F76"/>
      <name val="Calibri"/>
      <family val="2"/>
      <scheme val="minor"/>
    </font>
    <font>
      <sz val="10"/>
      <color rgb="FF008000"/>
      <name val="Arial"/>
      <family val="2"/>
    </font>
    <font>
      <sz val="10"/>
      <color rgb="FF0000FF"/>
      <name val="Arial"/>
      <family val="2"/>
    </font>
    <font>
      <sz val="11"/>
      <color theme="1"/>
      <name val="Calibri"/>
      <family val="2"/>
      <charset val="238"/>
      <scheme val="minor"/>
    </font>
    <font>
      <sz val="11"/>
      <color rgb="FF9C6500"/>
      <name val="Calibri"/>
      <family val="2"/>
      <scheme val="minor"/>
    </font>
    <font>
      <sz val="10"/>
      <color theme="1"/>
      <name val="Arial"/>
      <family val="2"/>
      <charset val="238"/>
    </font>
    <font>
      <sz val="14"/>
      <color theme="1" tint="0.34998626667073579"/>
      <name val="Arial Narrow"/>
      <family val="2"/>
      <charset val="238"/>
    </font>
    <font>
      <sz val="8"/>
      <name val="Arial"/>
      <family val="2"/>
      <charset val="238"/>
    </font>
    <font>
      <sz val="9"/>
      <name val="Arial"/>
      <family val="2"/>
      <charset val="238"/>
    </font>
    <font>
      <b/>
      <sz val="14"/>
      <name val="Arial"/>
      <family val="2"/>
      <charset val="238"/>
    </font>
    <font>
      <b/>
      <sz val="11"/>
      <name val="Arial"/>
      <family val="2"/>
      <charset val="238"/>
    </font>
    <font>
      <sz val="11"/>
      <name val="Arial"/>
      <family val="2"/>
      <charset val="238"/>
    </font>
    <font>
      <sz val="10"/>
      <name val="Calibri"/>
      <family val="2"/>
      <charset val="238"/>
    </font>
    <font>
      <sz val="10"/>
      <color rgb="FFFF0000"/>
      <name val="Arial"/>
      <family val="2"/>
      <charset val="238"/>
    </font>
    <font>
      <u/>
      <sz val="10"/>
      <name val="Arial"/>
      <family val="2"/>
      <charset val="23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2"/>
      </patternFill>
    </fill>
    <fill>
      <patternFill patternType="solid">
        <fgColor indexed="22"/>
        <bgColor indexed="64"/>
      </patternFill>
    </fill>
    <fill>
      <patternFill patternType="solid">
        <fgColor indexed="26"/>
        <bgColor indexed="64"/>
      </patternFill>
    </fill>
    <fill>
      <patternFill patternType="solid">
        <fgColor indexed="43"/>
      </patternFill>
    </fill>
    <fill>
      <patternFill patternType="solid">
        <fgColor indexed="26"/>
      </patternFill>
    </fill>
    <fill>
      <patternFill patternType="solid">
        <fgColor rgb="FFA5A5A5"/>
      </patternFill>
    </fill>
    <fill>
      <patternFill patternType="solid">
        <fgColor rgb="FFFFCC99"/>
      </patternFill>
    </fill>
    <fill>
      <patternFill patternType="solid">
        <fgColor theme="0"/>
        <bgColor indexed="64"/>
      </patternFill>
    </fill>
    <fill>
      <patternFill patternType="solid">
        <fgColor rgb="FFFFFFFF"/>
        <bgColor indexed="64"/>
      </patternFill>
    </fill>
    <fill>
      <patternFill patternType="solid">
        <fgColor rgb="FFFFFFCC"/>
        <bgColor indexed="64"/>
      </patternFill>
    </fill>
    <fill>
      <patternFill patternType="solid">
        <fgColor rgb="FFFFEB9C"/>
      </patternFill>
    </fill>
    <fill>
      <patternFill patternType="solid">
        <fgColor theme="0" tint="-0.14999847407452621"/>
        <bgColor indexed="64"/>
      </patternFill>
    </fill>
    <fill>
      <patternFill patternType="solid">
        <fgColor theme="2" tint="-9.9978637043366805E-2"/>
        <bgColor indexed="64"/>
      </patternFill>
    </fill>
  </fills>
  <borders count="66">
    <border>
      <left/>
      <right/>
      <top/>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dashed">
        <color indexed="64"/>
      </top>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8"/>
      </left>
      <right/>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tted">
        <color theme="1" tint="0.34998626667073579"/>
      </bottom>
      <diagonal/>
    </border>
    <border>
      <left/>
      <right/>
      <top style="thin">
        <color theme="0" tint="-0.499984740745262"/>
      </top>
      <bottom style="thin">
        <color theme="0" tint="-0.499984740745262"/>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bottom style="medium">
        <color indexed="64"/>
      </bottom>
      <diagonal/>
    </border>
    <border>
      <left/>
      <right/>
      <top style="medium">
        <color indexed="64"/>
      </top>
      <bottom/>
      <diagonal/>
    </border>
    <border>
      <left/>
      <right/>
      <top style="thin">
        <color indexed="64"/>
      </top>
      <bottom style="medium">
        <color indexed="8"/>
      </bottom>
      <diagonal/>
    </border>
    <border>
      <left style="medium">
        <color indexed="64"/>
      </left>
      <right style="thin">
        <color indexed="8"/>
      </right>
      <top style="medium">
        <color indexed="64"/>
      </top>
      <bottom/>
      <diagonal/>
    </border>
    <border>
      <left style="thin">
        <color indexed="8"/>
      </left>
      <right/>
      <top style="medium">
        <color indexed="64"/>
      </top>
      <bottom/>
      <diagonal/>
    </border>
    <border>
      <left style="medium">
        <color indexed="64"/>
      </left>
      <right/>
      <top style="medium">
        <color indexed="64"/>
      </top>
      <bottom/>
      <diagonal/>
    </border>
    <border>
      <left style="medium">
        <color indexed="64"/>
      </left>
      <right style="thin">
        <color indexed="8"/>
      </right>
      <top/>
      <bottom/>
      <diagonal/>
    </border>
    <border>
      <left style="medium">
        <color indexed="64"/>
      </left>
      <right/>
      <top style="thin">
        <color indexed="64"/>
      </top>
      <bottom style="medium">
        <color indexed="8"/>
      </bottom>
      <diagonal/>
    </border>
    <border>
      <left style="medium">
        <color indexed="64"/>
      </left>
      <right style="thin">
        <color indexed="8"/>
      </right>
      <top style="medium">
        <color indexed="64"/>
      </top>
      <bottom style="thin">
        <color indexed="64"/>
      </bottom>
      <diagonal/>
    </border>
    <border>
      <left/>
      <right style="medium">
        <color indexed="64"/>
      </right>
      <top style="medium">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s>
  <cellStyleXfs count="1588">
    <xf numFmtId="0" fontId="0" fillId="0" borderId="0"/>
    <xf numFmtId="0" fontId="22" fillId="0" borderId="0"/>
    <xf numFmtId="0" fontId="23" fillId="0" borderId="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2" fillId="26" borderId="18" applyNumberFormat="0" applyAlignment="0" applyProtection="0"/>
    <xf numFmtId="44" fontId="33"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0" fontId="4" fillId="7" borderId="2" applyNumberFormat="0" applyAlignment="0" applyProtection="0"/>
    <xf numFmtId="0" fontId="4" fillId="7" borderId="2" applyNumberFormat="0" applyAlignment="0" applyProtection="0"/>
    <xf numFmtId="0" fontId="4" fillId="7" borderId="2" applyNumberFormat="0" applyAlignment="0" applyProtection="0"/>
    <xf numFmtId="0" fontId="4" fillId="7" borderId="2" applyNumberFormat="0" applyAlignment="0" applyProtection="0"/>
    <xf numFmtId="0" fontId="4" fillId="7" borderId="2" applyNumberFormat="0" applyAlignment="0" applyProtection="0"/>
    <xf numFmtId="0" fontId="4" fillId="7" borderId="2" applyNumberFormat="0" applyAlignment="0" applyProtection="0"/>
    <xf numFmtId="0" fontId="4" fillId="7" borderId="2" applyNumberFormat="0" applyAlignment="0" applyProtection="0"/>
    <xf numFmtId="0" fontId="4" fillId="7" borderId="2" applyNumberFormat="0" applyAlignment="0" applyProtection="0"/>
    <xf numFmtId="0" fontId="4" fillId="7" borderId="2" applyNumberFormat="0" applyAlignment="0" applyProtection="0"/>
    <xf numFmtId="0" fontId="4" fillId="7" borderId="2" applyNumberFormat="0" applyAlignment="0" applyProtection="0"/>
    <xf numFmtId="0" fontId="4" fillId="7" borderId="2" applyNumberFormat="0" applyAlignment="0" applyProtection="0"/>
    <xf numFmtId="0" fontId="4" fillId="7" borderId="2" applyNumberFormat="0" applyAlignment="0" applyProtection="0"/>
    <xf numFmtId="0" fontId="4" fillId="7" borderId="2" applyNumberFormat="0" applyAlignment="0" applyProtection="0"/>
    <xf numFmtId="0" fontId="4" fillId="7" borderId="2" applyNumberFormat="0" applyAlignment="0" applyProtection="0"/>
    <xf numFmtId="0" fontId="4" fillId="7" borderId="2" applyNumberFormat="0" applyAlignment="0" applyProtection="0"/>
    <xf numFmtId="0" fontId="4" fillId="7" borderId="2" applyNumberFormat="0" applyAlignment="0" applyProtection="0"/>
    <xf numFmtId="0" fontId="4" fillId="7" borderId="2" applyNumberFormat="0" applyAlignment="0" applyProtection="0"/>
    <xf numFmtId="0" fontId="4" fillId="7" borderId="2" applyNumberFormat="0" applyAlignment="0" applyProtection="0"/>
    <xf numFmtId="0" fontId="4" fillId="7" borderId="2" applyNumberFormat="0" applyAlignment="0" applyProtection="0"/>
    <xf numFmtId="0" fontId="4" fillId="7" borderId="2" applyNumberFormat="0" applyAlignment="0" applyProtection="0"/>
    <xf numFmtId="0" fontId="4" fillId="7" borderId="2" applyNumberFormat="0" applyAlignment="0" applyProtection="0"/>
    <xf numFmtId="0" fontId="4" fillId="7" borderId="2" applyNumberFormat="0" applyAlignment="0" applyProtection="0"/>
    <xf numFmtId="0" fontId="4" fillId="7" borderId="2" applyNumberFormat="0" applyAlignment="0" applyProtection="0"/>
    <xf numFmtId="0" fontId="4" fillId="7" borderId="2" applyNumberFormat="0" applyAlignment="0" applyProtection="0"/>
    <xf numFmtId="0" fontId="4" fillId="7" borderId="2" applyNumberFormat="0" applyAlignment="0" applyProtection="0"/>
    <xf numFmtId="0" fontId="4" fillId="7" borderId="2" applyNumberFormat="0" applyAlignment="0" applyProtection="0"/>
    <xf numFmtId="0" fontId="4" fillId="7" borderId="2" applyNumberFormat="0" applyAlignment="0" applyProtection="0"/>
    <xf numFmtId="0" fontId="4" fillId="7" borderId="2" applyNumberFormat="0" applyAlignment="0" applyProtection="0"/>
    <xf numFmtId="0" fontId="5" fillId="21" borderId="3" applyNumberFormat="0" applyAlignment="0" applyProtection="0"/>
    <xf numFmtId="0" fontId="5" fillId="21" borderId="3" applyNumberFormat="0" applyAlignment="0" applyProtection="0"/>
    <xf numFmtId="0" fontId="5" fillId="21" borderId="3" applyNumberFormat="0" applyAlignment="0" applyProtection="0"/>
    <xf numFmtId="0" fontId="5" fillId="21" borderId="3" applyNumberFormat="0" applyAlignment="0" applyProtection="0"/>
    <xf numFmtId="0" fontId="5" fillId="21" borderId="3" applyNumberFormat="0" applyAlignment="0" applyProtection="0"/>
    <xf numFmtId="0" fontId="5" fillId="21" borderId="3" applyNumberFormat="0" applyAlignment="0" applyProtection="0"/>
    <xf numFmtId="0" fontId="5" fillId="21" borderId="3" applyNumberFormat="0" applyAlignment="0" applyProtection="0"/>
    <xf numFmtId="0" fontId="5" fillId="21" borderId="3" applyNumberFormat="0" applyAlignment="0" applyProtection="0"/>
    <xf numFmtId="0" fontId="5" fillId="21" borderId="3" applyNumberFormat="0" applyAlignment="0" applyProtection="0"/>
    <xf numFmtId="0" fontId="5" fillId="21" borderId="3" applyNumberFormat="0" applyAlignment="0" applyProtection="0"/>
    <xf numFmtId="0" fontId="5" fillId="21" borderId="3" applyNumberFormat="0" applyAlignment="0" applyProtection="0"/>
    <xf numFmtId="0" fontId="5" fillId="21" borderId="3" applyNumberFormat="0" applyAlignment="0" applyProtection="0"/>
    <xf numFmtId="0" fontId="5" fillId="21" borderId="3" applyNumberFormat="0" applyAlignment="0" applyProtection="0"/>
    <xf numFmtId="0" fontId="5" fillId="21" borderId="3" applyNumberFormat="0" applyAlignment="0" applyProtection="0"/>
    <xf numFmtId="0" fontId="5" fillId="21" borderId="3" applyNumberFormat="0" applyAlignment="0" applyProtection="0"/>
    <xf numFmtId="0" fontId="5" fillId="21" borderId="3" applyNumberFormat="0" applyAlignment="0" applyProtection="0"/>
    <xf numFmtId="0" fontId="5" fillId="21" borderId="3" applyNumberFormat="0" applyAlignment="0" applyProtection="0"/>
    <xf numFmtId="0" fontId="5" fillId="21" borderId="3" applyNumberFormat="0" applyAlignment="0" applyProtection="0"/>
    <xf numFmtId="0" fontId="5" fillId="21" borderId="3" applyNumberFormat="0" applyAlignment="0" applyProtection="0"/>
    <xf numFmtId="0" fontId="5" fillId="21" borderId="3" applyNumberFormat="0" applyAlignment="0" applyProtection="0"/>
    <xf numFmtId="0" fontId="5" fillId="21" borderId="3" applyNumberFormat="0" applyAlignment="0" applyProtection="0"/>
    <xf numFmtId="0" fontId="5" fillId="21" borderId="3" applyNumberFormat="0" applyAlignment="0" applyProtection="0"/>
    <xf numFmtId="0" fontId="5" fillId="21" borderId="3" applyNumberFormat="0" applyAlignment="0" applyProtection="0"/>
    <xf numFmtId="0" fontId="5" fillId="21" borderId="3" applyNumberFormat="0" applyAlignment="0" applyProtection="0"/>
    <xf numFmtId="0" fontId="5" fillId="21" borderId="3" applyNumberFormat="0" applyAlignment="0" applyProtection="0"/>
    <xf numFmtId="0" fontId="5" fillId="21" borderId="3" applyNumberFormat="0" applyAlignment="0" applyProtection="0"/>
    <xf numFmtId="0" fontId="5" fillId="21" borderId="3" applyNumberFormat="0" applyAlignment="0" applyProtection="0"/>
    <xf numFmtId="0" fontId="5" fillId="21" borderId="3" applyNumberFormat="0" applyAlignment="0" applyProtection="0"/>
    <xf numFmtId="171" fontId="29" fillId="0" borderId="20">
      <alignment vertical="center"/>
    </xf>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34" fillId="27" borderId="19" applyNumberFormat="0" applyAlignment="0" applyProtection="0"/>
    <xf numFmtId="171" fontId="35" fillId="28" borderId="4">
      <alignment horizontal="right" vertical="center"/>
    </xf>
    <xf numFmtId="171" fontId="29" fillId="29" borderId="4">
      <alignment horizontal="right" vertical="center"/>
    </xf>
    <xf numFmtId="38" fontId="24" fillId="22" borderId="0" applyNumberFormat="0" applyBorder="0" applyAlignment="0" applyProtection="0"/>
    <xf numFmtId="10" fontId="24" fillId="23" borderId="5" applyNumberFormat="0" applyBorder="0" applyAlignment="0" applyProtection="0"/>
    <xf numFmtId="10" fontId="24" fillId="23" borderId="5" applyNumberFormat="0" applyBorder="0" applyAlignment="0" applyProtection="0"/>
    <xf numFmtId="171" fontId="36" fillId="30" borderId="4">
      <alignment horizontal="right" vertical="center"/>
    </xf>
    <xf numFmtId="0" fontId="7" fillId="0" borderId="6" applyNumberFormat="0" applyFill="0" applyAlignment="0" applyProtection="0"/>
    <xf numFmtId="0" fontId="7" fillId="0" borderId="6" applyNumberFormat="0" applyFill="0" applyAlignment="0" applyProtection="0"/>
    <xf numFmtId="0" fontId="7" fillId="0" borderId="6" applyNumberFormat="0" applyFill="0" applyAlignment="0" applyProtection="0"/>
    <xf numFmtId="0" fontId="7" fillId="0" borderId="6" applyNumberFormat="0" applyFill="0" applyAlignment="0" applyProtection="0"/>
    <xf numFmtId="0" fontId="7" fillId="0" borderId="6" applyNumberFormat="0" applyFill="0" applyAlignment="0" applyProtection="0"/>
    <xf numFmtId="0" fontId="7" fillId="0" borderId="6" applyNumberFormat="0" applyFill="0" applyAlignment="0" applyProtection="0"/>
    <xf numFmtId="0" fontId="7" fillId="0" borderId="6" applyNumberFormat="0" applyFill="0" applyAlignment="0" applyProtection="0"/>
    <xf numFmtId="0" fontId="8" fillId="20" borderId="1" applyNumberFormat="0" applyAlignment="0" applyProtection="0"/>
    <xf numFmtId="0" fontId="8" fillId="20" borderId="1" applyNumberFormat="0" applyAlignment="0" applyProtection="0"/>
    <xf numFmtId="0" fontId="8" fillId="20" borderId="1" applyNumberFormat="0" applyAlignment="0" applyProtection="0"/>
    <xf numFmtId="0" fontId="8" fillId="20" borderId="1" applyNumberFormat="0" applyAlignment="0" applyProtection="0"/>
    <xf numFmtId="0" fontId="8" fillId="20" borderId="1" applyNumberFormat="0" applyAlignment="0" applyProtection="0"/>
    <xf numFmtId="0" fontId="8" fillId="20" borderId="1" applyNumberFormat="0" applyAlignment="0" applyProtection="0"/>
    <xf numFmtId="0" fontId="8" fillId="20" borderId="1" applyNumberFormat="0" applyAlignment="0" applyProtection="0"/>
    <xf numFmtId="168" fontId="29" fillId="0" borderId="0" applyFont="0" applyFill="0" applyBorder="0" applyAlignment="0" applyProtection="0"/>
    <xf numFmtId="168" fontId="29" fillId="0" borderId="0" applyFont="0" applyFill="0" applyBorder="0" applyAlignment="0" applyProtection="0"/>
    <xf numFmtId="169" fontId="29"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42" fontId="37" fillId="0" borderId="0" applyFont="0" applyFill="0" applyBorder="0" applyAlignment="0" applyProtection="0"/>
    <xf numFmtId="167" fontId="37" fillId="0" borderId="0" applyFont="0" applyFill="0" applyBorder="0" applyAlignment="0" applyProtection="0"/>
    <xf numFmtId="167" fontId="37" fillId="0" borderId="0" applyFont="0" applyFill="0" applyBorder="0" applyAlignment="0" applyProtection="0"/>
    <xf numFmtId="167" fontId="37" fillId="0" borderId="0" applyFont="0" applyFill="0" applyBorder="0" applyAlignment="0" applyProtection="0"/>
    <xf numFmtId="167" fontId="37" fillId="0" borderId="0" applyFont="0" applyFill="0" applyBorder="0" applyAlignment="0" applyProtection="0"/>
    <xf numFmtId="167" fontId="37" fillId="0" borderId="0" applyFont="0" applyFill="0" applyBorder="0" applyAlignment="0" applyProtection="0"/>
    <xf numFmtId="167" fontId="37" fillId="0" borderId="0" applyFont="0" applyFill="0" applyBorder="0" applyAlignment="0" applyProtection="0"/>
    <xf numFmtId="167" fontId="37" fillId="0" borderId="0" applyFont="0" applyFill="0" applyBorder="0" applyAlignment="0" applyProtection="0"/>
    <xf numFmtId="167" fontId="37" fillId="0" borderId="0" applyFont="0" applyFill="0" applyBorder="0" applyAlignment="0" applyProtection="0"/>
    <xf numFmtId="167" fontId="37" fillId="0" borderId="0" applyFont="0" applyFill="0" applyBorder="0" applyAlignment="0" applyProtection="0"/>
    <xf numFmtId="167" fontId="37" fillId="0" borderId="0" applyFont="0" applyFill="0" applyBorder="0" applyAlignment="0" applyProtection="0"/>
    <xf numFmtId="167" fontId="37" fillId="0" borderId="0" applyFont="0" applyFill="0" applyBorder="0" applyAlignment="0" applyProtection="0"/>
    <xf numFmtId="167" fontId="37" fillId="0" borderId="0" applyFont="0" applyFill="0" applyBorder="0" applyAlignment="0" applyProtection="0"/>
    <xf numFmtId="167" fontId="37" fillId="0" borderId="0" applyFont="0" applyFill="0" applyBorder="0" applyAlignment="0" applyProtection="0"/>
    <xf numFmtId="167" fontId="37" fillId="0" borderId="0" applyFont="0" applyFill="0" applyBorder="0" applyAlignment="0" applyProtection="0"/>
    <xf numFmtId="167" fontId="37" fillId="0" borderId="0" applyFont="0" applyFill="0" applyBorder="0" applyAlignment="0" applyProtection="0"/>
    <xf numFmtId="0" fontId="9" fillId="0" borderId="7" applyNumberFormat="0" applyFill="0" applyAlignment="0" applyProtection="0"/>
    <xf numFmtId="0" fontId="9" fillId="0" borderId="7" applyNumberFormat="0" applyFill="0" applyAlignment="0" applyProtection="0"/>
    <xf numFmtId="0" fontId="9" fillId="0" borderId="7" applyNumberFormat="0" applyFill="0" applyAlignment="0" applyProtection="0"/>
    <xf numFmtId="0" fontId="9" fillId="0" borderId="7" applyNumberFormat="0" applyFill="0" applyAlignment="0" applyProtection="0"/>
    <xf numFmtId="0" fontId="9" fillId="0" borderId="7" applyNumberFormat="0" applyFill="0" applyAlignment="0" applyProtection="0"/>
    <xf numFmtId="0" fontId="9" fillId="0" borderId="7" applyNumberFormat="0" applyFill="0" applyAlignment="0" applyProtection="0"/>
    <xf numFmtId="0" fontId="9" fillId="0" borderId="7" applyNumberFormat="0" applyFill="0" applyAlignment="0" applyProtection="0"/>
    <xf numFmtId="0" fontId="10" fillId="0" borderId="8" applyNumberFormat="0" applyFill="0" applyAlignment="0" applyProtection="0"/>
    <xf numFmtId="0" fontId="10" fillId="0" borderId="8" applyNumberFormat="0" applyFill="0" applyAlignment="0" applyProtection="0"/>
    <xf numFmtId="0" fontId="10" fillId="0" borderId="8" applyNumberFormat="0" applyFill="0" applyAlignment="0" applyProtection="0"/>
    <xf numFmtId="0" fontId="10" fillId="0" borderId="8" applyNumberFormat="0" applyFill="0" applyAlignment="0" applyProtection="0"/>
    <xf numFmtId="0" fontId="10" fillId="0" borderId="8" applyNumberFormat="0" applyFill="0" applyAlignment="0" applyProtection="0"/>
    <xf numFmtId="0" fontId="10" fillId="0" borderId="8" applyNumberFormat="0" applyFill="0" applyAlignment="0" applyProtection="0"/>
    <xf numFmtId="0" fontId="10" fillId="0" borderId="8" applyNumberFormat="0" applyFill="0" applyAlignment="0" applyProtection="0"/>
    <xf numFmtId="0" fontId="11" fillId="0" borderId="9" applyNumberFormat="0" applyFill="0" applyAlignment="0" applyProtection="0"/>
    <xf numFmtId="0" fontId="11" fillId="0" borderId="9" applyNumberFormat="0" applyFill="0" applyAlignment="0" applyProtection="0"/>
    <xf numFmtId="0" fontId="11" fillId="0" borderId="9" applyNumberFormat="0" applyFill="0" applyAlignment="0" applyProtection="0"/>
    <xf numFmtId="0" fontId="11" fillId="0" borderId="9" applyNumberFormat="0" applyFill="0" applyAlignment="0" applyProtection="0"/>
    <xf numFmtId="0" fontId="11" fillId="0" borderId="9" applyNumberFormat="0" applyFill="0" applyAlignment="0" applyProtection="0"/>
    <xf numFmtId="0" fontId="11" fillId="0" borderId="9" applyNumberFormat="0" applyFill="0" applyAlignment="0" applyProtection="0"/>
    <xf numFmtId="0" fontId="11" fillId="0" borderId="9" applyNumberFormat="0" applyFill="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38" fillId="31"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25" fillId="0" borderId="0" applyNumberFormat="0" applyFont="0" applyFill="0" applyBorder="0" applyAlignment="0" applyProtection="0"/>
    <xf numFmtId="166" fontId="26"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1" fillId="0" borderId="0"/>
    <xf numFmtId="0" fontId="20"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21" fillId="0" borderId="0"/>
    <xf numFmtId="0" fontId="29" fillId="0" borderId="0"/>
    <xf numFmtId="0" fontId="33" fillId="0" borderId="0"/>
    <xf numFmtId="0" fontId="20" fillId="0" borderId="0"/>
    <xf numFmtId="0" fontId="1"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29" fillId="0" borderId="0"/>
    <xf numFmtId="0" fontId="20" fillId="0" borderId="0"/>
    <xf numFmtId="0" fontId="33" fillId="0" borderId="0"/>
    <xf numFmtId="0" fontId="33" fillId="0" borderId="0"/>
    <xf numFmtId="0" fontId="29" fillId="0" borderId="0"/>
    <xf numFmtId="0" fontId="29" fillId="0" borderId="0"/>
    <xf numFmtId="0" fontId="33" fillId="0" borderId="0"/>
    <xf numFmtId="0" fontId="33" fillId="0" borderId="0"/>
    <xf numFmtId="0" fontId="33" fillId="0" borderId="0"/>
    <xf numFmtId="0" fontId="33" fillId="0" borderId="0"/>
    <xf numFmtId="0" fontId="33" fillId="0" borderId="0"/>
    <xf numFmtId="0" fontId="22" fillId="0" borderId="0"/>
    <xf numFmtId="0" fontId="31" fillId="0" borderId="0"/>
    <xf numFmtId="0" fontId="21"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21" fillId="0" borderId="0"/>
    <xf numFmtId="0" fontId="27" fillId="0" borderId="0"/>
    <xf numFmtId="0" fontId="27" fillId="0" borderId="0"/>
    <xf numFmtId="0" fontId="27" fillId="0" borderId="0"/>
    <xf numFmtId="0" fontId="37" fillId="0" borderId="0"/>
    <xf numFmtId="0" fontId="27" fillId="0" borderId="0"/>
    <xf numFmtId="0" fontId="37" fillId="0" borderId="0"/>
    <xf numFmtId="0" fontId="37" fillId="0" borderId="0"/>
    <xf numFmtId="0" fontId="37" fillId="0" borderId="0"/>
    <xf numFmtId="0" fontId="37" fillId="0" borderId="0"/>
    <xf numFmtId="0" fontId="21" fillId="0" borderId="0"/>
    <xf numFmtId="0" fontId="39" fillId="0" borderId="0"/>
    <xf numFmtId="0" fontId="21" fillId="0" borderId="0"/>
    <xf numFmtId="0" fontId="37" fillId="0" borderId="0"/>
    <xf numFmtId="0" fontId="21" fillId="0" borderId="0"/>
    <xf numFmtId="0" fontId="37" fillId="0" borderId="0"/>
    <xf numFmtId="0" fontId="37" fillId="0" borderId="0"/>
    <xf numFmtId="0" fontId="37" fillId="0" borderId="0"/>
    <xf numFmtId="0" fontId="27" fillId="0" borderId="0"/>
    <xf numFmtId="0" fontId="2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27"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3" fillId="0" borderId="0"/>
    <xf numFmtId="0" fontId="33" fillId="0" borderId="0"/>
    <xf numFmtId="0" fontId="31" fillId="0" borderId="0"/>
    <xf numFmtId="0" fontId="31" fillId="0" borderId="0"/>
    <xf numFmtId="0" fontId="33" fillId="0" borderId="0"/>
    <xf numFmtId="0" fontId="33" fillId="0" borderId="0"/>
    <xf numFmtId="0" fontId="31" fillId="0" borderId="0"/>
    <xf numFmtId="0" fontId="31" fillId="0" borderId="0"/>
    <xf numFmtId="0" fontId="33" fillId="0" borderId="0"/>
    <xf numFmtId="0" fontId="31" fillId="0" borderId="0"/>
    <xf numFmtId="0" fontId="31" fillId="0" borderId="0"/>
    <xf numFmtId="0" fontId="33" fillId="0" borderId="0"/>
    <xf numFmtId="0" fontId="31" fillId="0" borderId="0"/>
    <xf numFmtId="0" fontId="31" fillId="0" borderId="0"/>
    <xf numFmtId="0" fontId="37" fillId="0" borderId="0"/>
    <xf numFmtId="0" fontId="37" fillId="0" borderId="0"/>
    <xf numFmtId="0" fontId="37" fillId="0" borderId="0"/>
    <xf numFmtId="0" fontId="31" fillId="0" borderId="0"/>
    <xf numFmtId="0" fontId="31" fillId="0" borderId="0"/>
    <xf numFmtId="0" fontId="31" fillId="0" borderId="0"/>
    <xf numFmtId="0" fontId="31" fillId="0" borderId="0"/>
    <xf numFmtId="0" fontId="31" fillId="0" borderId="0"/>
    <xf numFmtId="0" fontId="31" fillId="0" borderId="0"/>
    <xf numFmtId="0" fontId="21" fillId="0" borderId="0"/>
    <xf numFmtId="0" fontId="21" fillId="0" borderId="0"/>
    <xf numFmtId="0" fontId="21" fillId="0" borderId="0"/>
    <xf numFmtId="0" fontId="21" fillId="0" borderId="0"/>
    <xf numFmtId="0" fontId="21" fillId="0" borderId="0"/>
    <xf numFmtId="0" fontId="1" fillId="0" borderId="0" applyNumberFormat="0" applyFill="0" applyBorder="0" applyAlignment="0" applyProtection="0"/>
    <xf numFmtId="0" fontId="21" fillId="0" borderId="0"/>
    <xf numFmtId="0" fontId="37" fillId="0" borderId="0"/>
    <xf numFmtId="0" fontId="37" fillId="0" borderId="0"/>
    <xf numFmtId="0" fontId="37" fillId="0" borderId="0"/>
    <xf numFmtId="0" fontId="31" fillId="0" borderId="0"/>
    <xf numFmtId="0" fontId="31" fillId="0" borderId="0"/>
    <xf numFmtId="0" fontId="31" fillId="0" borderId="0"/>
    <xf numFmtId="0" fontId="20" fillId="0" borderId="0"/>
    <xf numFmtId="0" fontId="21" fillId="0" borderId="0"/>
    <xf numFmtId="0" fontId="21"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20" fillId="0" borderId="0" applyNumberFormat="0" applyFont="0" applyFill="0" applyBorder="0" applyAlignment="0" applyProtection="0">
      <alignment vertical="top"/>
    </xf>
    <xf numFmtId="0" fontId="21" fillId="0" borderId="0"/>
    <xf numFmtId="0" fontId="37" fillId="0" borderId="0"/>
    <xf numFmtId="0" fontId="37" fillId="0" borderId="0"/>
    <xf numFmtId="0" fontId="37" fillId="0" borderId="0"/>
    <xf numFmtId="0" fontId="27" fillId="0" borderId="0"/>
    <xf numFmtId="0" fontId="37" fillId="0" borderId="0"/>
    <xf numFmtId="0" fontId="37" fillId="0" borderId="0"/>
    <xf numFmtId="0" fontId="37" fillId="0" borderId="0"/>
    <xf numFmtId="0" fontId="27" fillId="0" borderId="0"/>
    <xf numFmtId="0" fontId="33" fillId="0" borderId="0"/>
    <xf numFmtId="0" fontId="37" fillId="0" borderId="0"/>
    <xf numFmtId="0" fontId="20" fillId="0" borderId="0"/>
    <xf numFmtId="0" fontId="21" fillId="0" borderId="0"/>
    <xf numFmtId="0" fontId="37" fillId="0" borderId="0"/>
    <xf numFmtId="0" fontId="37" fillId="0" borderId="0"/>
    <xf numFmtId="0" fontId="37" fillId="0" borderId="0"/>
    <xf numFmtId="0" fontId="20" fillId="0" borderId="0"/>
    <xf numFmtId="0" fontId="20" fillId="0" borderId="0"/>
    <xf numFmtId="0" fontId="37" fillId="0" borderId="0"/>
    <xf numFmtId="0" fontId="20" fillId="0" borderId="0"/>
    <xf numFmtId="0" fontId="37" fillId="0" borderId="0"/>
    <xf numFmtId="0" fontId="20" fillId="0" borderId="0"/>
    <xf numFmtId="0" fontId="37" fillId="0" borderId="0"/>
    <xf numFmtId="0" fontId="27" fillId="0" borderId="0"/>
    <xf numFmtId="0" fontId="21" fillId="0" borderId="0"/>
    <xf numFmtId="0" fontId="37" fillId="0" borderId="0"/>
    <xf numFmtId="0" fontId="37" fillId="0" borderId="0"/>
    <xf numFmtId="0" fontId="37" fillId="0" borderId="0"/>
    <xf numFmtId="0" fontId="33" fillId="0" borderId="0"/>
    <xf numFmtId="0" fontId="37" fillId="0" borderId="0"/>
    <xf numFmtId="0" fontId="37" fillId="0" borderId="0"/>
    <xf numFmtId="0" fontId="37" fillId="0" borderId="0"/>
    <xf numFmtId="0" fontId="27" fillId="0" borderId="0"/>
    <xf numFmtId="0" fontId="21" fillId="0" borderId="0"/>
    <xf numFmtId="0" fontId="33" fillId="0" borderId="0"/>
    <xf numFmtId="0" fontId="27" fillId="0" borderId="0"/>
    <xf numFmtId="0" fontId="27" fillId="0" borderId="0"/>
    <xf numFmtId="0" fontId="27" fillId="0" borderId="0"/>
    <xf numFmtId="0" fontId="27" fillId="0" borderId="0"/>
    <xf numFmtId="0" fontId="27" fillId="0" borderId="0"/>
    <xf numFmtId="0" fontId="27" fillId="0" borderId="0"/>
    <xf numFmtId="0" fontId="37" fillId="0" borderId="0"/>
    <xf numFmtId="0" fontId="28" fillId="0" borderId="0"/>
    <xf numFmtId="0" fontId="21" fillId="0" borderId="0"/>
    <xf numFmtId="0" fontId="37" fillId="0" borderId="0"/>
    <xf numFmtId="0" fontId="37" fillId="0" borderId="0"/>
    <xf numFmtId="0" fontId="37" fillId="0" borderId="0"/>
    <xf numFmtId="0" fontId="33" fillId="0" borderId="0"/>
    <xf numFmtId="0" fontId="13" fillId="21" borderId="2" applyNumberFormat="0" applyAlignment="0" applyProtection="0"/>
    <xf numFmtId="0" fontId="13" fillId="21" borderId="2" applyNumberFormat="0" applyAlignment="0" applyProtection="0"/>
    <xf numFmtId="0" fontId="13" fillId="21" borderId="2" applyNumberFormat="0" applyAlignment="0" applyProtection="0"/>
    <xf numFmtId="0" fontId="13" fillId="21" borderId="2" applyNumberFormat="0" applyAlignment="0" applyProtection="0"/>
    <xf numFmtId="0" fontId="13" fillId="21" borderId="2" applyNumberFormat="0" applyAlignment="0" applyProtection="0"/>
    <xf numFmtId="0" fontId="13" fillId="21" borderId="2" applyNumberFormat="0" applyAlignment="0" applyProtection="0"/>
    <xf numFmtId="0" fontId="13" fillId="21" borderId="2" applyNumberFormat="0" applyAlignment="0" applyProtection="0"/>
    <xf numFmtId="0" fontId="13" fillId="21" borderId="2" applyNumberFormat="0" applyAlignment="0" applyProtection="0"/>
    <xf numFmtId="0" fontId="13" fillId="21" borderId="2" applyNumberFormat="0" applyAlignment="0" applyProtection="0"/>
    <xf numFmtId="0" fontId="13" fillId="21" borderId="2" applyNumberFormat="0" applyAlignment="0" applyProtection="0"/>
    <xf numFmtId="0" fontId="13" fillId="21" borderId="2" applyNumberFormat="0" applyAlignment="0" applyProtection="0"/>
    <xf numFmtId="0" fontId="13" fillId="21" borderId="2" applyNumberFormat="0" applyAlignment="0" applyProtection="0"/>
    <xf numFmtId="0" fontId="13" fillId="21" borderId="2" applyNumberFormat="0" applyAlignment="0" applyProtection="0"/>
    <xf numFmtId="0" fontId="13" fillId="21" borderId="2" applyNumberFormat="0" applyAlignment="0" applyProtection="0"/>
    <xf numFmtId="0" fontId="13" fillId="21" borderId="2" applyNumberFormat="0" applyAlignment="0" applyProtection="0"/>
    <xf numFmtId="0" fontId="13" fillId="21" borderId="2" applyNumberFormat="0" applyAlignment="0" applyProtection="0"/>
    <xf numFmtId="0" fontId="13" fillId="21" borderId="2" applyNumberFormat="0" applyAlignment="0" applyProtection="0"/>
    <xf numFmtId="0" fontId="13" fillId="21" borderId="2" applyNumberFormat="0" applyAlignment="0" applyProtection="0"/>
    <xf numFmtId="0" fontId="13" fillId="21" borderId="2" applyNumberFormat="0" applyAlignment="0" applyProtection="0"/>
    <xf numFmtId="0" fontId="13" fillId="21" borderId="2" applyNumberFormat="0" applyAlignment="0" applyProtection="0"/>
    <xf numFmtId="0" fontId="13" fillId="21" borderId="2" applyNumberFormat="0" applyAlignment="0" applyProtection="0"/>
    <xf numFmtId="0" fontId="13" fillId="21" borderId="2" applyNumberFormat="0" applyAlignment="0" applyProtection="0"/>
    <xf numFmtId="0" fontId="13" fillId="21" borderId="2" applyNumberFormat="0" applyAlignment="0" applyProtection="0"/>
    <xf numFmtId="0" fontId="13" fillId="21" borderId="2" applyNumberFormat="0" applyAlignment="0" applyProtection="0"/>
    <xf numFmtId="0" fontId="13" fillId="21" borderId="2" applyNumberFormat="0" applyAlignment="0" applyProtection="0"/>
    <xf numFmtId="0" fontId="13" fillId="21" borderId="2" applyNumberFormat="0" applyAlignment="0" applyProtection="0"/>
    <xf numFmtId="0" fontId="13" fillId="21" borderId="2" applyNumberFormat="0" applyAlignment="0" applyProtection="0"/>
    <xf numFmtId="0" fontId="13" fillId="21" borderId="2" applyNumberFormat="0" applyAlignment="0" applyProtection="0"/>
    <xf numFmtId="0" fontId="25" fillId="0" borderId="10" applyNumberFormat="0" applyFont="0" applyFill="0" applyBorder="0" applyProtection="0">
      <alignment vertical="top" wrapText="1"/>
    </xf>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9" fontId="33"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1"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3"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170" fontId="40" fillId="0" borderId="21">
      <alignment vertical="center"/>
    </xf>
    <xf numFmtId="0" fontId="22" fillId="0" borderId="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4" fillId="0" borderId="11" applyNumberFormat="0" applyFill="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0" fontId="21" fillId="25" borderId="12" applyNumberFormat="0" applyFont="0" applyAlignment="0" applyProtection="0"/>
    <xf numFmtId="44" fontId="33"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3"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2" fillId="0" borderId="0"/>
    <xf numFmtId="44" fontId="1" fillId="0" borderId="0" applyFont="0" applyFill="0" applyBorder="0" applyAlignment="0" applyProtection="0"/>
  </cellStyleXfs>
  <cellXfs count="221">
    <xf numFmtId="0" fontId="0" fillId="0" borderId="0" xfId="0"/>
    <xf numFmtId="0" fontId="20" fillId="0" borderId="5" xfId="1043" applyFont="1" applyBorder="1" applyAlignment="1">
      <alignment vertical="center" wrapText="1"/>
    </xf>
    <xf numFmtId="0" fontId="20" fillId="0" borderId="5" xfId="1043" applyFont="1" applyBorder="1" applyAlignment="1">
      <alignment horizontal="center" vertical="center" wrapText="1"/>
    </xf>
    <xf numFmtId="0" fontId="20" fillId="0" borderId="5" xfId="1043" applyFont="1" applyBorder="1" applyAlignment="1">
      <alignment horizontal="left" vertical="center" wrapText="1"/>
    </xf>
    <xf numFmtId="0" fontId="20" fillId="0" borderId="0" xfId="0" applyFont="1" applyAlignment="1">
      <alignment horizontal="center" vertical="center"/>
    </xf>
    <xf numFmtId="164" fontId="20" fillId="0" borderId="0" xfId="0" applyNumberFormat="1" applyFont="1" applyAlignment="1">
      <alignment horizontal="center" vertical="center"/>
    </xf>
    <xf numFmtId="0" fontId="20" fillId="0" borderId="5" xfId="971" applyFont="1" applyBorder="1" applyAlignment="1">
      <alignment horizontal="left" vertical="center" wrapText="1"/>
    </xf>
    <xf numFmtId="0" fontId="20" fillId="0" borderId="5" xfId="971" applyFont="1" applyBorder="1" applyAlignment="1">
      <alignment horizontal="left" vertical="top" wrapText="1"/>
    </xf>
    <xf numFmtId="49" fontId="20" fillId="0" borderId="0" xfId="0" applyNumberFormat="1" applyFont="1" applyAlignment="1">
      <alignment horizontal="center" vertical="center"/>
    </xf>
    <xf numFmtId="0" fontId="20" fillId="0" borderId="0" xfId="0" applyFont="1" applyAlignment="1">
      <alignment vertical="center"/>
    </xf>
    <xf numFmtId="0" fontId="20" fillId="0" borderId="0" xfId="0" applyFont="1" applyAlignment="1">
      <alignment vertical="center" wrapText="1"/>
    </xf>
    <xf numFmtId="49" fontId="20" fillId="0" borderId="0" xfId="0" applyNumberFormat="1" applyFont="1" applyAlignment="1">
      <alignment horizontal="center" vertical="center" wrapText="1"/>
    </xf>
    <xf numFmtId="0" fontId="20" fillId="0" borderId="0" xfId="0" applyFont="1" applyAlignment="1">
      <alignment horizontal="center" vertical="center" wrapText="1"/>
    </xf>
    <xf numFmtId="164" fontId="20" fillId="0" borderId="0" xfId="0" applyNumberFormat="1" applyFont="1" applyAlignment="1">
      <alignment horizontal="center" vertical="center" wrapText="1"/>
    </xf>
    <xf numFmtId="0" fontId="20" fillId="0" borderId="0" xfId="0" applyFont="1"/>
    <xf numFmtId="0" fontId="20" fillId="0" borderId="5" xfId="0" applyFont="1" applyBorder="1" applyAlignment="1">
      <alignment horizontal="center" vertical="center"/>
    </xf>
    <xf numFmtId="0" fontId="20" fillId="0" borderId="5" xfId="1043" applyFont="1" applyBorder="1" applyAlignment="1">
      <alignment wrapText="1"/>
    </xf>
    <xf numFmtId="0" fontId="20" fillId="0" borderId="5" xfId="0" applyFont="1" applyBorder="1" applyAlignment="1">
      <alignment horizontal="center" vertical="center" wrapText="1"/>
    </xf>
    <xf numFmtId="0" fontId="20" fillId="0" borderId="0" xfId="0" applyFont="1" applyAlignment="1">
      <alignment horizontal="center" vertical="top"/>
    </xf>
    <xf numFmtId="2" fontId="20" fillId="0" borderId="0" xfId="0" applyNumberFormat="1" applyFont="1" applyAlignment="1">
      <alignment horizontal="center" vertical="center"/>
    </xf>
    <xf numFmtId="0" fontId="20" fillId="0" borderId="0" xfId="1043" applyFont="1" applyAlignment="1">
      <alignment vertical="center" wrapText="1"/>
    </xf>
    <xf numFmtId="0" fontId="20" fillId="0" borderId="0" xfId="1043" applyFont="1" applyAlignment="1">
      <alignment horizontal="center" vertical="top"/>
    </xf>
    <xf numFmtId="0" fontId="20" fillId="0" borderId="0" xfId="1043" applyFont="1" applyAlignment="1">
      <alignment horizontal="center" vertical="center"/>
    </xf>
    <xf numFmtId="2" fontId="20" fillId="0" borderId="0" xfId="1043" applyNumberFormat="1" applyFont="1" applyAlignment="1">
      <alignment horizontal="center" vertical="center"/>
    </xf>
    <xf numFmtId="164" fontId="20" fillId="0" borderId="22" xfId="971" applyNumberFormat="1" applyFont="1" applyBorder="1" applyAlignment="1">
      <alignment horizontal="center" vertical="center"/>
    </xf>
    <xf numFmtId="3" fontId="20" fillId="0" borderId="22" xfId="971" applyNumberFormat="1" applyFont="1" applyBorder="1" applyAlignment="1">
      <alignment horizontal="center" vertical="center"/>
    </xf>
    <xf numFmtId="0" fontId="20" fillId="0" borderId="5" xfId="0" applyFont="1" applyBorder="1" applyAlignment="1">
      <alignment horizontal="left" vertical="center" wrapText="1"/>
    </xf>
    <xf numFmtId="44" fontId="20" fillId="0" borderId="5" xfId="1587" applyFont="1" applyBorder="1" applyAlignment="1">
      <alignment horizontal="center" vertical="center"/>
    </xf>
    <xf numFmtId="44" fontId="20" fillId="0" borderId="23" xfId="1587" applyFont="1" applyBorder="1" applyAlignment="1">
      <alignment horizontal="center" vertical="center"/>
    </xf>
    <xf numFmtId="0" fontId="20" fillId="0" borderId="5" xfId="1043" applyFont="1" applyBorder="1" applyAlignment="1">
      <alignment vertical="top" wrapText="1"/>
    </xf>
    <xf numFmtId="0" fontId="20" fillId="0" borderId="13" xfId="0" applyFont="1" applyBorder="1" applyAlignment="1">
      <alignment horizontal="center" vertical="center"/>
    </xf>
    <xf numFmtId="0" fontId="20" fillId="0" borderId="23" xfId="971" applyFont="1" applyBorder="1" applyAlignment="1">
      <alignment horizontal="center" vertical="center"/>
    </xf>
    <xf numFmtId="0" fontId="19" fillId="0" borderId="25" xfId="0" applyFont="1" applyBorder="1" applyAlignment="1">
      <alignment vertical="center" wrapText="1"/>
    </xf>
    <xf numFmtId="44" fontId="20" fillId="0" borderId="0" xfId="1587" applyFont="1" applyAlignment="1">
      <alignment horizontal="center" vertical="center" wrapText="1"/>
    </xf>
    <xf numFmtId="44" fontId="42" fillId="0" borderId="5" xfId="1587" applyFont="1" applyBorder="1" applyAlignment="1">
      <alignment horizontal="center" vertical="center"/>
    </xf>
    <xf numFmtId="44" fontId="20" fillId="0" borderId="0" xfId="1587" applyFont="1" applyAlignment="1">
      <alignment horizontal="center" vertical="center"/>
    </xf>
    <xf numFmtId="44" fontId="20" fillId="0" borderId="0" xfId="1587" applyFont="1" applyAlignment="1">
      <alignment horizontal="right" vertical="center"/>
    </xf>
    <xf numFmtId="0" fontId="20" fillId="0" borderId="13" xfId="971" applyFont="1" applyBorder="1" applyAlignment="1">
      <alignment horizontal="center" vertical="center"/>
    </xf>
    <xf numFmtId="0" fontId="20" fillId="0" borderId="13" xfId="971" applyFont="1" applyBorder="1" applyAlignment="1">
      <alignment horizontal="center" vertical="center" wrapText="1"/>
    </xf>
    <xf numFmtId="165" fontId="20" fillId="0" borderId="22" xfId="971" applyNumberFormat="1" applyFont="1" applyBorder="1" applyAlignment="1">
      <alignment horizontal="center" vertical="center"/>
    </xf>
    <xf numFmtId="2" fontId="20" fillId="0" borderId="22" xfId="971" applyNumberFormat="1" applyFont="1" applyBorder="1" applyAlignment="1">
      <alignment horizontal="center" vertical="center"/>
    </xf>
    <xf numFmtId="1" fontId="20" fillId="0" borderId="22" xfId="971" applyNumberFormat="1" applyFont="1" applyBorder="1" applyAlignment="1">
      <alignment horizontal="center" vertical="center"/>
    </xf>
    <xf numFmtId="1" fontId="20" fillId="0" borderId="22" xfId="971" applyNumberFormat="1" applyFont="1" applyBorder="1" applyAlignment="1">
      <alignment horizontal="center" vertical="center" wrapText="1"/>
    </xf>
    <xf numFmtId="3" fontId="20" fillId="0" borderId="31" xfId="971" applyNumberFormat="1" applyFont="1" applyBorder="1" applyAlignment="1">
      <alignment horizontal="center" vertical="center"/>
    </xf>
    <xf numFmtId="164" fontId="20" fillId="0" borderId="31" xfId="971" applyNumberFormat="1" applyFont="1" applyBorder="1" applyAlignment="1">
      <alignment horizontal="center" vertical="center"/>
    </xf>
    <xf numFmtId="0" fontId="20" fillId="0" borderId="22" xfId="1043" quotePrefix="1" applyFont="1" applyBorder="1" applyAlignment="1">
      <alignment horizontal="center" vertical="center" wrapText="1"/>
    </xf>
    <xf numFmtId="0" fontId="20" fillId="0" borderId="23" xfId="971" applyFont="1" applyBorder="1" applyAlignment="1">
      <alignment horizontal="center" vertical="center" wrapText="1"/>
    </xf>
    <xf numFmtId="0" fontId="20" fillId="0" borderId="22" xfId="0" quotePrefix="1" applyFont="1" applyBorder="1" applyAlignment="1">
      <alignment horizontal="center" vertical="center" wrapText="1"/>
    </xf>
    <xf numFmtId="2" fontId="20" fillId="0" borderId="22" xfId="0" applyNumberFormat="1" applyFont="1" applyBorder="1" applyAlignment="1">
      <alignment horizontal="center" vertical="center"/>
    </xf>
    <xf numFmtId="0" fontId="19" fillId="0" borderId="26" xfId="0" applyFont="1" applyBorder="1" applyAlignment="1">
      <alignment vertical="center" wrapText="1"/>
    </xf>
    <xf numFmtId="0" fontId="19" fillId="0" borderId="48" xfId="0" applyFont="1" applyBorder="1" applyAlignment="1">
      <alignment vertical="center" wrapText="1"/>
    </xf>
    <xf numFmtId="0" fontId="19" fillId="0" borderId="49" xfId="0" applyFont="1" applyBorder="1" applyAlignment="1">
      <alignment vertical="center" wrapText="1"/>
    </xf>
    <xf numFmtId="0" fontId="19" fillId="33" borderId="39" xfId="1043" applyFont="1" applyFill="1" applyBorder="1" applyAlignment="1">
      <alignment horizontal="center" vertical="center" wrapText="1"/>
    </xf>
    <xf numFmtId="0" fontId="19" fillId="33" borderId="40" xfId="1043" applyFont="1" applyFill="1" applyBorder="1" applyAlignment="1">
      <alignment horizontal="center" vertical="center" wrapText="1"/>
    </xf>
    <xf numFmtId="0" fontId="20" fillId="32" borderId="29" xfId="0" applyFont="1" applyFill="1" applyBorder="1" applyAlignment="1">
      <alignment horizontal="center" vertical="center" wrapText="1"/>
    </xf>
    <xf numFmtId="0" fontId="20" fillId="32" borderId="32" xfId="0" applyFont="1" applyFill="1" applyBorder="1" applyAlignment="1">
      <alignment horizontal="center" vertical="center" wrapText="1"/>
    </xf>
    <xf numFmtId="0" fontId="19" fillId="32" borderId="32" xfId="0" applyFont="1" applyFill="1" applyBorder="1" applyAlignment="1">
      <alignment vertical="center" wrapText="1"/>
    </xf>
    <xf numFmtId="0" fontId="19" fillId="32" borderId="33" xfId="0" applyFont="1" applyFill="1" applyBorder="1" applyAlignment="1">
      <alignment vertical="center" wrapText="1"/>
    </xf>
    <xf numFmtId="2" fontId="19" fillId="32" borderId="29" xfId="0" applyNumberFormat="1" applyFont="1" applyFill="1" applyBorder="1" applyAlignment="1">
      <alignment vertical="center" wrapText="1"/>
    </xf>
    <xf numFmtId="44" fontId="19" fillId="32" borderId="32" xfId="1587" applyFont="1" applyFill="1" applyBorder="1" applyAlignment="1">
      <alignment vertical="center" wrapText="1"/>
    </xf>
    <xf numFmtId="44" fontId="19" fillId="0" borderId="14" xfId="1043" applyNumberFormat="1" applyFont="1" applyBorder="1" applyAlignment="1">
      <alignment vertical="center" wrapText="1"/>
    </xf>
    <xf numFmtId="0" fontId="20" fillId="0" borderId="5" xfId="1043" applyFont="1" applyBorder="1" applyAlignment="1">
      <alignment horizontal="center" vertical="center"/>
    </xf>
    <xf numFmtId="2" fontId="20" fillId="0" borderId="22" xfId="1043" applyNumberFormat="1" applyFont="1" applyBorder="1" applyAlignment="1">
      <alignment vertical="center"/>
    </xf>
    <xf numFmtId="0" fontId="19" fillId="33" borderId="44" xfId="1043" applyFont="1" applyFill="1" applyBorder="1" applyAlignment="1">
      <alignment horizontal="center" vertical="center" wrapText="1"/>
    </xf>
    <xf numFmtId="0" fontId="19" fillId="33" borderId="45" xfId="1587" applyNumberFormat="1" applyFont="1" applyFill="1" applyBorder="1" applyAlignment="1">
      <alignment horizontal="center" vertical="center" wrapText="1"/>
    </xf>
    <xf numFmtId="0" fontId="19" fillId="33" borderId="46" xfId="1587" applyNumberFormat="1" applyFont="1" applyFill="1" applyBorder="1" applyAlignment="1">
      <alignment horizontal="center" vertical="center" wrapText="1"/>
    </xf>
    <xf numFmtId="0" fontId="19" fillId="33" borderId="41" xfId="1043" applyFont="1" applyFill="1" applyBorder="1" applyAlignment="1">
      <alignment horizontal="center" vertical="center" wrapText="1"/>
    </xf>
    <xf numFmtId="172" fontId="19" fillId="33" borderId="45" xfId="1587" applyNumberFormat="1" applyFont="1" applyFill="1" applyBorder="1" applyAlignment="1">
      <alignment horizontal="center" vertical="center" wrapText="1"/>
    </xf>
    <xf numFmtId="44" fontId="19" fillId="0" borderId="26" xfId="1587" applyFont="1" applyBorder="1" applyAlignment="1">
      <alignment horizontal="center" vertical="center" wrapText="1"/>
    </xf>
    <xf numFmtId="44" fontId="19" fillId="32" borderId="30" xfId="1587" applyFont="1" applyFill="1" applyBorder="1" applyAlignment="1">
      <alignment vertical="center" wrapText="1"/>
    </xf>
    <xf numFmtId="0" fontId="44" fillId="0" borderId="37" xfId="0" applyFont="1" applyBorder="1" applyAlignment="1">
      <alignment vertical="center" wrapText="1"/>
    </xf>
    <xf numFmtId="0" fontId="44" fillId="0" borderId="38" xfId="0" applyFont="1" applyBorder="1" applyAlignment="1">
      <alignment vertical="center" wrapText="1"/>
    </xf>
    <xf numFmtId="44" fontId="20" fillId="0" borderId="15" xfId="1587" applyFont="1" applyBorder="1" applyAlignment="1">
      <alignment horizontal="center" vertical="center"/>
    </xf>
    <xf numFmtId="49" fontId="20" fillId="0" borderId="22" xfId="1043" quotePrefix="1" applyNumberFormat="1" applyFont="1" applyBorder="1" applyAlignment="1">
      <alignment horizontal="center" vertical="center" wrapText="1"/>
    </xf>
    <xf numFmtId="44" fontId="20" fillId="0" borderId="5" xfId="1587" applyFont="1" applyBorder="1" applyAlignment="1">
      <alignment horizontal="right" vertical="center"/>
    </xf>
    <xf numFmtId="3" fontId="46" fillId="0" borderId="22" xfId="971" applyNumberFormat="1" applyFont="1" applyBorder="1" applyAlignment="1">
      <alignment horizontal="center" vertical="center"/>
    </xf>
    <xf numFmtId="0" fontId="19" fillId="0" borderId="25" xfId="0" applyFont="1" applyBorder="1" applyAlignment="1">
      <alignment horizontal="center" vertical="center" wrapText="1"/>
    </xf>
    <xf numFmtId="0" fontId="20" fillId="32" borderId="56" xfId="0" applyFont="1" applyFill="1" applyBorder="1" applyAlignment="1">
      <alignment horizontal="center" vertical="center" wrapText="1"/>
    </xf>
    <xf numFmtId="0" fontId="20" fillId="32" borderId="57" xfId="0" applyFont="1" applyFill="1" applyBorder="1" applyAlignment="1">
      <alignment horizontal="center" vertical="center" wrapText="1"/>
    </xf>
    <xf numFmtId="0" fontId="44" fillId="32" borderId="41" xfId="0" applyFont="1" applyFill="1" applyBorder="1" applyAlignment="1">
      <alignment vertical="center" wrapText="1"/>
    </xf>
    <xf numFmtId="0" fontId="19" fillId="32" borderId="54" xfId="0" applyFont="1" applyFill="1" applyBorder="1" applyAlignment="1">
      <alignment vertical="center" wrapText="1"/>
    </xf>
    <xf numFmtId="44" fontId="20" fillId="32" borderId="32" xfId="1587" applyFont="1" applyFill="1" applyBorder="1" applyAlignment="1">
      <alignment horizontal="center" vertical="center"/>
    </xf>
    <xf numFmtId="2" fontId="19" fillId="32" borderId="51" xfId="0" applyNumberFormat="1" applyFont="1" applyFill="1" applyBorder="1" applyAlignment="1">
      <alignment vertical="center" wrapText="1"/>
    </xf>
    <xf numFmtId="44" fontId="20" fillId="32" borderId="52" xfId="1587" applyFont="1" applyFill="1" applyBorder="1" applyAlignment="1">
      <alignment horizontal="center" vertical="center"/>
    </xf>
    <xf numFmtId="0" fontId="20" fillId="32" borderId="17" xfId="0" applyFont="1" applyFill="1" applyBorder="1" applyAlignment="1">
      <alignment horizontal="center" vertical="center" wrapText="1"/>
    </xf>
    <xf numFmtId="0" fontId="44" fillId="32" borderId="34" xfId="0" applyFont="1" applyFill="1" applyBorder="1" applyAlignment="1">
      <alignment vertical="center" wrapText="1"/>
    </xf>
    <xf numFmtId="0" fontId="20" fillId="0" borderId="14" xfId="1043" applyFont="1" applyBorder="1" applyAlignment="1">
      <alignment horizontal="center" vertical="center" wrapText="1"/>
    </xf>
    <xf numFmtId="2" fontId="20" fillId="33" borderId="42" xfId="1043" applyNumberFormat="1" applyFont="1" applyFill="1" applyBorder="1" applyAlignment="1">
      <alignment horizontal="center" vertical="center" wrapText="1"/>
    </xf>
    <xf numFmtId="44" fontId="20" fillId="33" borderId="47" xfId="1587" applyFont="1" applyFill="1" applyBorder="1" applyAlignment="1">
      <alignment horizontal="center" vertical="center" wrapText="1"/>
    </xf>
    <xf numFmtId="44" fontId="20" fillId="33" borderId="53" xfId="1587" applyFont="1" applyFill="1" applyBorder="1" applyAlignment="1">
      <alignment horizontal="center" vertical="center" wrapText="1"/>
    </xf>
    <xf numFmtId="44" fontId="19" fillId="32" borderId="15" xfId="1587" applyFont="1" applyFill="1" applyBorder="1" applyAlignment="1">
      <alignment vertical="center" wrapText="1"/>
    </xf>
    <xf numFmtId="0" fontId="20" fillId="33" borderId="32" xfId="1043" applyFont="1" applyFill="1" applyBorder="1" applyAlignment="1">
      <alignment vertical="center" wrapText="1"/>
    </xf>
    <xf numFmtId="0" fontId="20" fillId="33" borderId="29" xfId="1043" applyFont="1" applyFill="1" applyBorder="1" applyAlignment="1">
      <alignment vertical="center" wrapText="1"/>
    </xf>
    <xf numFmtId="0" fontId="20" fillId="33" borderId="33" xfId="1043" applyFont="1" applyFill="1" applyBorder="1" applyAlignment="1">
      <alignment vertical="center" wrapText="1"/>
    </xf>
    <xf numFmtId="2" fontId="20" fillId="33" borderId="44" xfId="1043" applyNumberFormat="1" applyFont="1" applyFill="1" applyBorder="1" applyAlignment="1">
      <alignment horizontal="center" vertical="center" wrapText="1"/>
    </xf>
    <xf numFmtId="44" fontId="20" fillId="33" borderId="45" xfId="1587" applyFont="1" applyFill="1" applyBorder="1" applyAlignment="1">
      <alignment horizontal="center" vertical="center" wrapText="1"/>
    </xf>
    <xf numFmtId="0" fontId="45" fillId="32" borderId="59" xfId="0" applyFont="1" applyFill="1" applyBorder="1" applyAlignment="1">
      <alignment horizontal="center" vertical="center" wrapText="1"/>
    </xf>
    <xf numFmtId="49" fontId="20" fillId="0" borderId="31" xfId="1043" quotePrefix="1" applyNumberFormat="1" applyFont="1" applyBorder="1" applyAlignment="1">
      <alignment horizontal="center" vertical="center" wrapText="1"/>
    </xf>
    <xf numFmtId="2" fontId="19" fillId="32" borderId="29" xfId="1043" applyNumberFormat="1" applyFont="1" applyFill="1" applyBorder="1" applyAlignment="1">
      <alignment vertical="center" wrapText="1"/>
    </xf>
    <xf numFmtId="0" fontId="20" fillId="32" borderId="32" xfId="1043" applyFont="1" applyFill="1" applyBorder="1" applyAlignment="1">
      <alignment horizontal="center" vertical="center" wrapText="1"/>
    </xf>
    <xf numFmtId="0" fontId="19" fillId="32" borderId="30" xfId="1043" applyFont="1" applyFill="1" applyBorder="1" applyAlignment="1">
      <alignment vertical="center" wrapText="1"/>
    </xf>
    <xf numFmtId="0" fontId="44" fillId="32" borderId="32" xfId="1043" applyFont="1" applyFill="1" applyBorder="1" applyAlignment="1">
      <alignment vertical="center" wrapText="1"/>
    </xf>
    <xf numFmtId="0" fontId="20" fillId="0" borderId="23" xfId="1043" applyFont="1" applyBorder="1" applyAlignment="1">
      <alignment horizontal="center" vertical="center"/>
    </xf>
    <xf numFmtId="44" fontId="44" fillId="0" borderId="27" xfId="1043" applyNumberFormat="1" applyFont="1" applyBorder="1" applyAlignment="1">
      <alignment vertical="center" wrapText="1"/>
    </xf>
    <xf numFmtId="0" fontId="19" fillId="0" borderId="35" xfId="1043" applyFont="1" applyBorder="1" applyAlignment="1">
      <alignment vertical="top" wrapText="1"/>
    </xf>
    <xf numFmtId="44" fontId="44" fillId="0" borderId="36" xfId="0" applyNumberFormat="1" applyFont="1" applyBorder="1" applyAlignment="1">
      <alignment vertical="center"/>
    </xf>
    <xf numFmtId="0" fontId="20" fillId="33" borderId="44" xfId="1043" applyFont="1" applyFill="1" applyBorder="1" applyAlignment="1">
      <alignment vertical="center" wrapText="1"/>
    </xf>
    <xf numFmtId="0" fontId="20" fillId="33" borderId="45" xfId="1043" applyFont="1" applyFill="1" applyBorder="1" applyAlignment="1">
      <alignment vertical="center" wrapText="1"/>
    </xf>
    <xf numFmtId="0" fontId="20" fillId="33" borderId="46" xfId="1043" applyFont="1" applyFill="1" applyBorder="1" applyAlignment="1">
      <alignment vertical="center" wrapText="1"/>
    </xf>
    <xf numFmtId="0" fontId="44" fillId="32" borderId="29" xfId="1043" applyFont="1" applyFill="1" applyBorder="1" applyAlignment="1">
      <alignment horizontal="center" vertical="center" wrapText="1"/>
    </xf>
    <xf numFmtId="0" fontId="44" fillId="32" borderId="32" xfId="1043" applyFont="1" applyFill="1" applyBorder="1" applyAlignment="1">
      <alignment horizontal="center" vertical="center" wrapText="1"/>
    </xf>
    <xf numFmtId="0" fontId="20" fillId="32" borderId="17" xfId="1043" applyFont="1" applyFill="1" applyBorder="1" applyAlignment="1">
      <alignment horizontal="center" vertical="center" wrapText="1"/>
    </xf>
    <xf numFmtId="0" fontId="44" fillId="0" borderId="26" xfId="1043" applyFont="1" applyBorder="1" applyAlignment="1">
      <alignment vertical="center" wrapText="1"/>
    </xf>
    <xf numFmtId="0" fontId="44" fillId="0" borderId="25" xfId="1043" applyFont="1" applyBorder="1" applyAlignment="1">
      <alignment vertical="center" wrapText="1"/>
    </xf>
    <xf numFmtId="0" fontId="20" fillId="0" borderId="5" xfId="971" applyFont="1" applyBorder="1" applyAlignment="1">
      <alignment horizontal="center" vertical="center" wrapText="1"/>
    </xf>
    <xf numFmtId="0" fontId="45" fillId="32" borderId="32" xfId="1043" applyFont="1" applyFill="1" applyBorder="1" applyAlignment="1">
      <alignment horizontal="center" vertical="center" wrapText="1"/>
    </xf>
    <xf numFmtId="0" fontId="44" fillId="32" borderId="33" xfId="1043" applyFont="1" applyFill="1" applyBorder="1" applyAlignment="1">
      <alignment vertical="center" wrapText="1"/>
    </xf>
    <xf numFmtId="0" fontId="44" fillId="0" borderId="0" xfId="0" applyFont="1"/>
    <xf numFmtId="0" fontId="20" fillId="0" borderId="15" xfId="971" applyFont="1" applyBorder="1" applyAlignment="1">
      <alignment horizontal="left" vertical="top" wrapText="1"/>
    </xf>
    <xf numFmtId="0" fontId="20" fillId="0" borderId="16" xfId="971" applyFont="1" applyBorder="1" applyAlignment="1">
      <alignment horizontal="center" vertical="center" wrapText="1"/>
    </xf>
    <xf numFmtId="0" fontId="19" fillId="32" borderId="43" xfId="1043" applyFont="1" applyFill="1" applyBorder="1" applyAlignment="1">
      <alignment vertical="center" wrapText="1"/>
    </xf>
    <xf numFmtId="44" fontId="20" fillId="0" borderId="15" xfId="1587" applyFont="1" applyBorder="1" applyAlignment="1">
      <alignment horizontal="right" vertical="center"/>
    </xf>
    <xf numFmtId="44" fontId="20" fillId="0" borderId="24" xfId="1587" applyFont="1" applyBorder="1" applyAlignment="1">
      <alignment horizontal="center" vertical="center"/>
    </xf>
    <xf numFmtId="0" fontId="19" fillId="32" borderId="61" xfId="1043" applyFont="1" applyFill="1" applyBorder="1" applyAlignment="1">
      <alignment horizontal="center" vertical="center" wrapText="1"/>
    </xf>
    <xf numFmtId="0" fontId="44" fillId="0" borderId="25" xfId="1043" applyFont="1" applyBorder="1" applyAlignment="1">
      <alignment vertical="center"/>
    </xf>
    <xf numFmtId="0" fontId="44" fillId="0" borderId="26" xfId="1043" applyFont="1" applyBorder="1" applyAlignment="1">
      <alignment vertical="center"/>
    </xf>
    <xf numFmtId="0" fontId="44" fillId="0" borderId="48" xfId="1043" applyFont="1" applyBorder="1" applyAlignment="1">
      <alignment vertical="center" wrapText="1"/>
    </xf>
    <xf numFmtId="0" fontId="44" fillId="0" borderId="49" xfId="1043" applyFont="1" applyBorder="1" applyAlignment="1">
      <alignment vertical="center" wrapText="1"/>
    </xf>
    <xf numFmtId="0" fontId="20" fillId="33" borderId="45" xfId="1043" applyFont="1" applyFill="1" applyBorder="1" applyAlignment="1">
      <alignment horizontal="center" vertical="center" wrapText="1"/>
    </xf>
    <xf numFmtId="0" fontId="44" fillId="32" borderId="30" xfId="1043" applyFont="1" applyFill="1" applyBorder="1" applyAlignment="1">
      <alignment vertical="center" wrapText="1"/>
    </xf>
    <xf numFmtId="2" fontId="44" fillId="32" borderId="29" xfId="1043" applyNumberFormat="1" applyFont="1" applyFill="1" applyBorder="1" applyAlignment="1">
      <alignment vertical="center" wrapText="1"/>
    </xf>
    <xf numFmtId="44" fontId="44" fillId="32" borderId="32" xfId="1587" applyFont="1" applyFill="1" applyBorder="1" applyAlignment="1">
      <alignment vertical="center" wrapText="1"/>
    </xf>
    <xf numFmtId="0" fontId="20" fillId="0" borderId="23" xfId="1043" applyFont="1" applyBorder="1" applyAlignment="1">
      <alignment horizontal="center" vertical="center" wrapText="1"/>
    </xf>
    <xf numFmtId="164" fontId="20" fillId="0" borderId="22" xfId="971" applyNumberFormat="1" applyFont="1" applyBorder="1" applyAlignment="1">
      <alignment horizontal="center" vertical="center" wrapText="1"/>
    </xf>
    <xf numFmtId="165" fontId="20" fillId="0" borderId="22" xfId="971" applyNumberFormat="1" applyFont="1" applyBorder="1" applyAlignment="1">
      <alignment horizontal="center" vertical="center" wrapText="1"/>
    </xf>
    <xf numFmtId="0" fontId="44" fillId="0" borderId="0" xfId="0" applyFont="1" applyAlignment="1">
      <alignment vertical="center"/>
    </xf>
    <xf numFmtId="0" fontId="46" fillId="0" borderId="23" xfId="971" applyFont="1" applyBorder="1" applyAlignment="1">
      <alignment horizontal="center" vertical="center" wrapText="1"/>
    </xf>
    <xf numFmtId="0" fontId="20" fillId="32" borderId="15" xfId="1043" applyFont="1" applyFill="1" applyBorder="1" applyAlignment="1">
      <alignment horizontal="center" vertical="center" wrapText="1"/>
    </xf>
    <xf numFmtId="0" fontId="19" fillId="32" borderId="15" xfId="1043" applyFont="1" applyFill="1" applyBorder="1" applyAlignment="1">
      <alignment vertical="center" wrapText="1"/>
    </xf>
    <xf numFmtId="2" fontId="20" fillId="0" borderId="5" xfId="1043" applyNumberFormat="1" applyFont="1" applyBorder="1" applyAlignment="1">
      <alignment vertical="center" wrapText="1"/>
    </xf>
    <xf numFmtId="49" fontId="44" fillId="32" borderId="29" xfId="1043" applyNumberFormat="1" applyFont="1" applyFill="1" applyBorder="1" applyAlignment="1">
      <alignment horizontal="center" vertical="center" wrapText="1"/>
    </xf>
    <xf numFmtId="49" fontId="20" fillId="32" borderId="31" xfId="1043" applyNumberFormat="1" applyFont="1" applyFill="1" applyBorder="1" applyAlignment="1">
      <alignment horizontal="center" vertical="center" wrapText="1"/>
    </xf>
    <xf numFmtId="0" fontId="19" fillId="32" borderId="24" xfId="1043" applyFont="1" applyFill="1" applyBorder="1" applyAlignment="1">
      <alignment vertical="center" wrapText="1"/>
    </xf>
    <xf numFmtId="2" fontId="19" fillId="32" borderId="31" xfId="1043" applyNumberFormat="1" applyFont="1" applyFill="1" applyBorder="1" applyAlignment="1">
      <alignment vertical="center" wrapText="1"/>
    </xf>
    <xf numFmtId="2" fontId="44" fillId="32" borderId="32" xfId="1043" applyNumberFormat="1" applyFont="1" applyFill="1" applyBorder="1" applyAlignment="1">
      <alignment vertical="center" wrapText="1"/>
    </xf>
    <xf numFmtId="0" fontId="44" fillId="0" borderId="47" xfId="1043" applyFont="1" applyBorder="1" applyAlignment="1">
      <alignment vertical="center" wrapText="1"/>
    </xf>
    <xf numFmtId="164" fontId="20" fillId="0" borderId="0" xfId="0" applyNumberFormat="1" applyFont="1"/>
    <xf numFmtId="0" fontId="20" fillId="0" borderId="5" xfId="0" applyFont="1" applyBorder="1" applyAlignment="1">
      <alignment vertical="center" wrapText="1"/>
    </xf>
    <xf numFmtId="44" fontId="44" fillId="0" borderId="27" xfId="1043" applyNumberFormat="1" applyFont="1" applyBorder="1" applyAlignment="1">
      <alignment vertical="center"/>
    </xf>
    <xf numFmtId="44" fontId="44" fillId="0" borderId="50" xfId="1043" applyNumberFormat="1" applyFont="1" applyBorder="1" applyAlignment="1">
      <alignment vertical="center" wrapText="1"/>
    </xf>
    <xf numFmtId="44" fontId="44" fillId="0" borderId="53" xfId="1043" applyNumberFormat="1" applyFont="1" applyBorder="1" applyAlignment="1">
      <alignment vertical="center" wrapText="1"/>
    </xf>
    <xf numFmtId="44" fontId="20" fillId="0" borderId="36" xfId="1587" applyFont="1" applyBorder="1" applyAlignment="1">
      <alignment horizontal="center" vertical="center"/>
    </xf>
    <xf numFmtId="44" fontId="20" fillId="0" borderId="14" xfId="1587" applyFont="1" applyBorder="1" applyAlignment="1">
      <alignment horizontal="right" vertical="center"/>
    </xf>
    <xf numFmtId="0" fontId="20" fillId="0" borderId="14" xfId="971" applyFont="1" applyBorder="1" applyAlignment="1">
      <alignment horizontal="left" vertical="center" wrapText="1"/>
    </xf>
    <xf numFmtId="0" fontId="20" fillId="0" borderId="63" xfId="971" applyFont="1" applyBorder="1" applyAlignment="1">
      <alignment horizontal="center" vertical="center"/>
    </xf>
    <xf numFmtId="1" fontId="20" fillId="0" borderId="35" xfId="971" applyNumberFormat="1" applyFont="1" applyBorder="1" applyAlignment="1">
      <alignment horizontal="center" vertical="center"/>
    </xf>
    <xf numFmtId="0" fontId="44" fillId="0" borderId="44" xfId="1043" applyFont="1" applyBorder="1" applyAlignment="1">
      <alignment vertical="center" wrapText="1"/>
    </xf>
    <xf numFmtId="0" fontId="44" fillId="0" borderId="45" xfId="1043" applyFont="1" applyBorder="1" applyAlignment="1">
      <alignment vertical="center" wrapText="1"/>
    </xf>
    <xf numFmtId="44" fontId="44" fillId="0" borderId="46" xfId="1043" applyNumberFormat="1" applyFont="1" applyBorder="1" applyAlignment="1">
      <alignment vertical="center" wrapText="1"/>
    </xf>
    <xf numFmtId="44" fontId="44" fillId="32" borderId="30" xfId="1587" applyFont="1" applyFill="1" applyBorder="1" applyAlignment="1">
      <alignment vertical="center" wrapText="1"/>
    </xf>
    <xf numFmtId="44" fontId="20" fillId="0" borderId="23" xfId="1587" applyFont="1" applyBorder="1" applyAlignment="1">
      <alignment horizontal="center" vertical="center" wrapText="1"/>
    </xf>
    <xf numFmtId="44" fontId="19" fillId="32" borderId="24" xfId="1587" applyFont="1" applyFill="1" applyBorder="1" applyAlignment="1">
      <alignment vertical="center" wrapText="1"/>
    </xf>
    <xf numFmtId="44" fontId="20" fillId="28" borderId="23" xfId="1587" applyFont="1" applyFill="1" applyBorder="1" applyAlignment="1">
      <alignment horizontal="center" vertical="center" wrapText="1"/>
    </xf>
    <xf numFmtId="44" fontId="20" fillId="33" borderId="46" xfId="1587" applyFont="1" applyFill="1" applyBorder="1" applyAlignment="1">
      <alignment horizontal="center" vertical="center" wrapText="1"/>
    </xf>
    <xf numFmtId="172" fontId="19" fillId="33" borderId="46" xfId="1587" applyNumberFormat="1" applyFont="1" applyFill="1" applyBorder="1" applyAlignment="1">
      <alignment horizontal="center" vertical="center" wrapText="1"/>
    </xf>
    <xf numFmtId="44" fontId="44" fillId="0" borderId="27" xfId="1587" applyFont="1" applyBorder="1" applyAlignment="1">
      <alignment horizontal="center" vertical="center" wrapText="1"/>
    </xf>
    <xf numFmtId="0" fontId="19" fillId="32" borderId="0" xfId="0" applyFont="1" applyFill="1" applyAlignment="1">
      <alignment vertical="center" wrapText="1"/>
    </xf>
    <xf numFmtId="44" fontId="19" fillId="32" borderId="43" xfId="1587" applyFont="1" applyFill="1" applyBorder="1" applyAlignment="1">
      <alignment vertical="center" wrapText="1"/>
    </xf>
    <xf numFmtId="44" fontId="44" fillId="0" borderId="65" xfId="0" applyNumberFormat="1" applyFont="1" applyBorder="1" applyAlignment="1">
      <alignment vertical="center" wrapText="1"/>
    </xf>
    <xf numFmtId="44" fontId="44" fillId="0" borderId="27" xfId="0" applyNumberFormat="1" applyFont="1" applyBorder="1" applyAlignment="1">
      <alignment vertical="center" wrapText="1"/>
    </xf>
    <xf numFmtId="44" fontId="44" fillId="0" borderId="50" xfId="0" applyNumberFormat="1" applyFont="1" applyBorder="1" applyAlignment="1">
      <alignment vertical="center" wrapText="1"/>
    </xf>
    <xf numFmtId="0" fontId="44" fillId="0" borderId="48" xfId="0" applyFont="1" applyBorder="1" applyAlignment="1">
      <alignment horizontal="right" vertical="center" wrapText="1"/>
    </xf>
    <xf numFmtId="0" fontId="44" fillId="0" borderId="49" xfId="0" applyFont="1" applyBorder="1" applyAlignment="1">
      <alignment horizontal="right" vertical="center" wrapText="1"/>
    </xf>
    <xf numFmtId="0" fontId="44" fillId="0" borderId="50" xfId="0" applyFont="1" applyBorder="1" applyAlignment="1">
      <alignment horizontal="right" vertical="center" wrapText="1"/>
    </xf>
    <xf numFmtId="0" fontId="44" fillId="0" borderId="25" xfId="0" applyFont="1" applyBorder="1" applyAlignment="1">
      <alignment horizontal="right" vertical="center" wrapText="1"/>
    </xf>
    <xf numFmtId="0" fontId="44" fillId="0" borderId="26" xfId="0" applyFont="1" applyBorder="1" applyAlignment="1">
      <alignment horizontal="right" vertical="center" wrapText="1"/>
    </xf>
    <xf numFmtId="0" fontId="44" fillId="0" borderId="28" xfId="0" applyFont="1" applyBorder="1" applyAlignment="1">
      <alignment horizontal="right" vertical="center" wrapText="1"/>
    </xf>
    <xf numFmtId="0" fontId="44" fillId="0" borderId="60" xfId="0" applyFont="1" applyBorder="1" applyAlignment="1">
      <alignment horizontal="right" vertical="center" wrapText="1"/>
    </xf>
    <xf numFmtId="0" fontId="44" fillId="0" borderId="55" xfId="0" applyFont="1" applyBorder="1" applyAlignment="1">
      <alignment horizontal="right" vertical="center" wrapText="1"/>
    </xf>
    <xf numFmtId="0" fontId="43" fillId="33" borderId="58" xfId="1043" applyFont="1" applyFill="1" applyBorder="1" applyAlignment="1">
      <alignment horizontal="center" vertical="center" wrapText="1"/>
    </xf>
    <xf numFmtId="0" fontId="43" fillId="33" borderId="54" xfId="1043" applyFont="1" applyFill="1" applyBorder="1" applyAlignment="1">
      <alignment horizontal="center" vertical="center" wrapText="1"/>
    </xf>
    <xf numFmtId="0" fontId="43" fillId="33" borderId="62" xfId="1043" applyFont="1" applyFill="1" applyBorder="1" applyAlignment="1">
      <alignment horizontal="center" vertical="center" wrapText="1"/>
    </xf>
    <xf numFmtId="44" fontId="20" fillId="32" borderId="58" xfId="1587" applyFont="1" applyFill="1" applyBorder="1" applyAlignment="1">
      <alignment horizontal="center" vertical="center"/>
    </xf>
    <xf numFmtId="44" fontId="20" fillId="32" borderId="54" xfId="1587" applyFont="1" applyFill="1" applyBorder="1" applyAlignment="1">
      <alignment horizontal="center" vertical="center"/>
    </xf>
    <xf numFmtId="44" fontId="20" fillId="32" borderId="62" xfId="1587" applyFont="1" applyFill="1" applyBorder="1" applyAlignment="1">
      <alignment horizontal="center" vertical="center"/>
    </xf>
    <xf numFmtId="0" fontId="43" fillId="0" borderId="48" xfId="0" applyFont="1" applyBorder="1" applyAlignment="1">
      <alignment horizontal="center" vertical="center" wrapText="1"/>
    </xf>
    <xf numFmtId="0" fontId="43" fillId="0" borderId="49" xfId="0" applyFont="1" applyBorder="1" applyAlignment="1">
      <alignment horizontal="center" vertical="center" wrapText="1"/>
    </xf>
    <xf numFmtId="0" fontId="43" fillId="0" borderId="54" xfId="0" applyFont="1" applyBorder="1" applyAlignment="1">
      <alignment horizontal="center" vertical="center" wrapText="1"/>
    </xf>
    <xf numFmtId="0" fontId="43" fillId="0" borderId="62" xfId="0" applyFont="1" applyBorder="1" applyAlignment="1">
      <alignment horizontal="center" vertical="center" wrapText="1"/>
    </xf>
    <xf numFmtId="0" fontId="43" fillId="33" borderId="44" xfId="1043" applyFont="1" applyFill="1" applyBorder="1" applyAlignment="1">
      <alignment horizontal="center" vertical="center" wrapText="1"/>
    </xf>
    <xf numFmtId="0" fontId="43" fillId="33" borderId="45" xfId="1043" applyFont="1" applyFill="1" applyBorder="1" applyAlignment="1">
      <alignment horizontal="center" vertical="center" wrapText="1"/>
    </xf>
    <xf numFmtId="0" fontId="43" fillId="33" borderId="46" xfId="1043" applyFont="1" applyFill="1" applyBorder="1" applyAlignment="1">
      <alignment horizontal="center" vertical="center" wrapText="1"/>
    </xf>
    <xf numFmtId="0" fontId="43" fillId="0" borderId="50" xfId="0" applyFont="1" applyBorder="1" applyAlignment="1">
      <alignment horizontal="center" vertical="center" wrapText="1"/>
    </xf>
    <xf numFmtId="0" fontId="44" fillId="0" borderId="25" xfId="1043" applyFont="1" applyBorder="1" applyAlignment="1">
      <alignment horizontal="right" vertical="center" wrapText="1"/>
    </xf>
    <xf numFmtId="0" fontId="44" fillId="0" borderId="26" xfId="1043" applyFont="1" applyBorder="1" applyAlignment="1">
      <alignment horizontal="right" vertical="center" wrapText="1"/>
    </xf>
    <xf numFmtId="0" fontId="44" fillId="0" borderId="27" xfId="1043" applyFont="1" applyBorder="1" applyAlignment="1">
      <alignment horizontal="right" vertical="center" wrapText="1"/>
    </xf>
    <xf numFmtId="0" fontId="44" fillId="0" borderId="48" xfId="1043" applyFont="1" applyBorder="1" applyAlignment="1">
      <alignment horizontal="right" vertical="center" wrapText="1"/>
    </xf>
    <xf numFmtId="0" fontId="44" fillId="0" borderId="49" xfId="1043" applyFont="1" applyBorder="1" applyAlignment="1">
      <alignment horizontal="right" vertical="center" wrapText="1"/>
    </xf>
    <xf numFmtId="0" fontId="44" fillId="0" borderId="50" xfId="1043" applyFont="1" applyBorder="1" applyAlignment="1">
      <alignment horizontal="right" vertical="center" wrapText="1"/>
    </xf>
    <xf numFmtId="0" fontId="44" fillId="0" borderId="28" xfId="1043" applyFont="1" applyBorder="1" applyAlignment="1">
      <alignment horizontal="right" vertical="center" wrapText="1"/>
    </xf>
    <xf numFmtId="0" fontId="44" fillId="0" borderId="35" xfId="1043" applyFont="1" applyBorder="1" applyAlignment="1">
      <alignment horizontal="right" vertical="center" wrapText="1"/>
    </xf>
    <xf numFmtId="0" fontId="44" fillId="0" borderId="14" xfId="1043" applyFont="1" applyBorder="1" applyAlignment="1">
      <alignment horizontal="right" vertical="center" wrapText="1"/>
    </xf>
    <xf numFmtId="0" fontId="44" fillId="0" borderId="36" xfId="1043" applyFont="1" applyBorder="1" applyAlignment="1">
      <alignment horizontal="right" vertical="center" wrapText="1"/>
    </xf>
    <xf numFmtId="0" fontId="44" fillId="0" borderId="44" xfId="1043" applyFont="1" applyBorder="1" applyAlignment="1">
      <alignment horizontal="right" vertical="center" wrapText="1"/>
    </xf>
    <xf numFmtId="0" fontId="44" fillId="0" borderId="45" xfId="1043" applyFont="1" applyBorder="1" applyAlignment="1">
      <alignment horizontal="right" vertical="center" wrapText="1"/>
    </xf>
    <xf numFmtId="0" fontId="44" fillId="0" borderId="64" xfId="1043" applyFont="1" applyBorder="1" applyAlignment="1">
      <alignment horizontal="right" vertical="center" wrapText="1"/>
    </xf>
    <xf numFmtId="0" fontId="44" fillId="0" borderId="42" xfId="1043" applyFont="1" applyBorder="1" applyAlignment="1">
      <alignment horizontal="right" vertical="center" wrapText="1"/>
    </xf>
    <xf numFmtId="0" fontId="44" fillId="0" borderId="47" xfId="1043" applyFont="1" applyBorder="1" applyAlignment="1">
      <alignment horizontal="right" vertical="center" wrapText="1"/>
    </xf>
    <xf numFmtId="0" fontId="0" fillId="0" borderId="0" xfId="0" applyAlignment="1">
      <alignment horizontal="left" wrapText="1"/>
    </xf>
    <xf numFmtId="0" fontId="0" fillId="0" borderId="22" xfId="0" applyBorder="1" applyAlignment="1">
      <alignment horizontal="left" wrapText="1"/>
    </xf>
    <xf numFmtId="0" fontId="0" fillId="0" borderId="5" xfId="0" applyBorder="1" applyAlignment="1">
      <alignment horizontal="left" wrapText="1"/>
    </xf>
    <xf numFmtId="0" fontId="0" fillId="0" borderId="23" xfId="0" applyBorder="1" applyAlignment="1">
      <alignment horizontal="left" wrapText="1"/>
    </xf>
    <xf numFmtId="0" fontId="0" fillId="0" borderId="25" xfId="0" applyBorder="1" applyAlignment="1">
      <alignment horizontal="left" wrapText="1"/>
    </xf>
    <xf numFmtId="0" fontId="0" fillId="0" borderId="26" xfId="0" applyBorder="1" applyAlignment="1">
      <alignment horizontal="left" wrapText="1"/>
    </xf>
    <xf numFmtId="0" fontId="0" fillId="0" borderId="27" xfId="0" applyBorder="1" applyAlignment="1">
      <alignment horizontal="left" wrapText="1"/>
    </xf>
    <xf numFmtId="0" fontId="0" fillId="0" borderId="44" xfId="0" applyBorder="1" applyAlignment="1">
      <alignment horizontal="center"/>
    </xf>
    <xf numFmtId="0" fontId="0" fillId="0" borderId="45" xfId="0" applyBorder="1" applyAlignment="1">
      <alignment horizontal="center"/>
    </xf>
    <xf numFmtId="0" fontId="0" fillId="0" borderId="46" xfId="0" applyBorder="1" applyAlignment="1">
      <alignment horizontal="center"/>
    </xf>
    <xf numFmtId="0" fontId="0" fillId="0" borderId="31" xfId="0" applyBorder="1" applyAlignment="1">
      <alignment horizontal="left" wrapText="1"/>
    </xf>
    <xf numFmtId="0" fontId="0" fillId="0" borderId="15" xfId="0" applyBorder="1" applyAlignment="1">
      <alignment horizontal="left" wrapText="1"/>
    </xf>
    <xf numFmtId="0" fontId="0" fillId="0" borderId="24" xfId="0" applyBorder="1" applyAlignment="1">
      <alignment horizontal="left" wrapText="1"/>
    </xf>
  </cellXfs>
  <cellStyles count="1588">
    <cellStyle name="_PERSONAL" xfId="1" xr:uid="{00000000-0005-0000-0000-000000000000}"/>
    <cellStyle name="_PERSONAL_1" xfId="2" xr:uid="{00000000-0005-0000-0000-000001000000}"/>
    <cellStyle name="20% - akcent 1 2" xfId="3" xr:uid="{00000000-0005-0000-0000-000002000000}"/>
    <cellStyle name="20% - akcent 1 3" xfId="4" xr:uid="{00000000-0005-0000-0000-000003000000}"/>
    <cellStyle name="20% - akcent 1 4" xfId="5" xr:uid="{00000000-0005-0000-0000-000004000000}"/>
    <cellStyle name="20% - akcent 1 5" xfId="6" xr:uid="{00000000-0005-0000-0000-000005000000}"/>
    <cellStyle name="20% - akcent 1 6" xfId="7" xr:uid="{00000000-0005-0000-0000-000006000000}"/>
    <cellStyle name="20% - akcent 1 7" xfId="8" xr:uid="{00000000-0005-0000-0000-000007000000}"/>
    <cellStyle name="20% - akcent 1 8" xfId="9" xr:uid="{00000000-0005-0000-0000-000008000000}"/>
    <cellStyle name="20% - akcent 2 2" xfId="10" xr:uid="{00000000-0005-0000-0000-000009000000}"/>
    <cellStyle name="20% - akcent 2 3" xfId="11" xr:uid="{00000000-0005-0000-0000-00000A000000}"/>
    <cellStyle name="20% - akcent 2 4" xfId="12" xr:uid="{00000000-0005-0000-0000-00000B000000}"/>
    <cellStyle name="20% - akcent 2 5" xfId="13" xr:uid="{00000000-0005-0000-0000-00000C000000}"/>
    <cellStyle name="20% - akcent 2 6" xfId="14" xr:uid="{00000000-0005-0000-0000-00000D000000}"/>
    <cellStyle name="20% - akcent 2 7" xfId="15" xr:uid="{00000000-0005-0000-0000-00000E000000}"/>
    <cellStyle name="20% - akcent 2 8" xfId="16" xr:uid="{00000000-0005-0000-0000-00000F000000}"/>
    <cellStyle name="20% - akcent 3 2" xfId="17" xr:uid="{00000000-0005-0000-0000-000010000000}"/>
    <cellStyle name="20% - akcent 3 3" xfId="18" xr:uid="{00000000-0005-0000-0000-000011000000}"/>
    <cellStyle name="20% - akcent 3 4" xfId="19" xr:uid="{00000000-0005-0000-0000-000012000000}"/>
    <cellStyle name="20% - akcent 3 5" xfId="20" xr:uid="{00000000-0005-0000-0000-000013000000}"/>
    <cellStyle name="20% - akcent 3 6" xfId="21" xr:uid="{00000000-0005-0000-0000-000014000000}"/>
    <cellStyle name="20% - akcent 3 7" xfId="22" xr:uid="{00000000-0005-0000-0000-000015000000}"/>
    <cellStyle name="20% - akcent 3 8" xfId="23" xr:uid="{00000000-0005-0000-0000-000016000000}"/>
    <cellStyle name="20% - akcent 4 2" xfId="24" xr:uid="{00000000-0005-0000-0000-000017000000}"/>
    <cellStyle name="20% - akcent 4 3" xfId="25" xr:uid="{00000000-0005-0000-0000-000018000000}"/>
    <cellStyle name="20% - akcent 4 4" xfId="26" xr:uid="{00000000-0005-0000-0000-000019000000}"/>
    <cellStyle name="20% - akcent 4 5" xfId="27" xr:uid="{00000000-0005-0000-0000-00001A000000}"/>
    <cellStyle name="20% - akcent 4 6" xfId="28" xr:uid="{00000000-0005-0000-0000-00001B000000}"/>
    <cellStyle name="20% - akcent 4 7" xfId="29" xr:uid="{00000000-0005-0000-0000-00001C000000}"/>
    <cellStyle name="20% - akcent 4 8" xfId="30" xr:uid="{00000000-0005-0000-0000-00001D000000}"/>
    <cellStyle name="20% - akcent 5 2" xfId="31" xr:uid="{00000000-0005-0000-0000-00001E000000}"/>
    <cellStyle name="20% - akcent 5 3" xfId="32" xr:uid="{00000000-0005-0000-0000-00001F000000}"/>
    <cellStyle name="20% - akcent 5 4" xfId="33" xr:uid="{00000000-0005-0000-0000-000020000000}"/>
    <cellStyle name="20% - akcent 5 5" xfId="34" xr:uid="{00000000-0005-0000-0000-000021000000}"/>
    <cellStyle name="20% - akcent 5 6" xfId="35" xr:uid="{00000000-0005-0000-0000-000022000000}"/>
    <cellStyle name="20% - akcent 5 7" xfId="36" xr:uid="{00000000-0005-0000-0000-000023000000}"/>
    <cellStyle name="20% - akcent 5 8" xfId="37" xr:uid="{00000000-0005-0000-0000-000024000000}"/>
    <cellStyle name="20% - akcent 6 2" xfId="38" xr:uid="{00000000-0005-0000-0000-000025000000}"/>
    <cellStyle name="20% - akcent 6 3" xfId="39" xr:uid="{00000000-0005-0000-0000-000026000000}"/>
    <cellStyle name="20% - akcent 6 4" xfId="40" xr:uid="{00000000-0005-0000-0000-000027000000}"/>
    <cellStyle name="20% - akcent 6 5" xfId="41" xr:uid="{00000000-0005-0000-0000-000028000000}"/>
    <cellStyle name="20% - akcent 6 6" xfId="42" xr:uid="{00000000-0005-0000-0000-000029000000}"/>
    <cellStyle name="20% - akcent 6 7" xfId="43" xr:uid="{00000000-0005-0000-0000-00002A000000}"/>
    <cellStyle name="20% - akcent 6 8" xfId="44" xr:uid="{00000000-0005-0000-0000-00002B000000}"/>
    <cellStyle name="40% - akcent 1 2" xfId="45" xr:uid="{00000000-0005-0000-0000-00002C000000}"/>
    <cellStyle name="40% - akcent 1 3" xfId="46" xr:uid="{00000000-0005-0000-0000-00002D000000}"/>
    <cellStyle name="40% - akcent 1 4" xfId="47" xr:uid="{00000000-0005-0000-0000-00002E000000}"/>
    <cellStyle name="40% - akcent 1 5" xfId="48" xr:uid="{00000000-0005-0000-0000-00002F000000}"/>
    <cellStyle name="40% - akcent 1 6" xfId="49" xr:uid="{00000000-0005-0000-0000-000030000000}"/>
    <cellStyle name="40% - akcent 1 7" xfId="50" xr:uid="{00000000-0005-0000-0000-000031000000}"/>
    <cellStyle name="40% - akcent 1 8" xfId="51" xr:uid="{00000000-0005-0000-0000-000032000000}"/>
    <cellStyle name="40% - akcent 2 2" xfId="52" xr:uid="{00000000-0005-0000-0000-000033000000}"/>
    <cellStyle name="40% - akcent 2 3" xfId="53" xr:uid="{00000000-0005-0000-0000-000034000000}"/>
    <cellStyle name="40% - akcent 2 4" xfId="54" xr:uid="{00000000-0005-0000-0000-000035000000}"/>
    <cellStyle name="40% - akcent 2 5" xfId="55" xr:uid="{00000000-0005-0000-0000-000036000000}"/>
    <cellStyle name="40% - akcent 2 6" xfId="56" xr:uid="{00000000-0005-0000-0000-000037000000}"/>
    <cellStyle name="40% - akcent 2 7" xfId="57" xr:uid="{00000000-0005-0000-0000-000038000000}"/>
    <cellStyle name="40% - akcent 2 8" xfId="58" xr:uid="{00000000-0005-0000-0000-000039000000}"/>
    <cellStyle name="40% - akcent 3 2" xfId="59" xr:uid="{00000000-0005-0000-0000-00003A000000}"/>
    <cellStyle name="40% - akcent 3 3" xfId="60" xr:uid="{00000000-0005-0000-0000-00003B000000}"/>
    <cellStyle name="40% - akcent 3 4" xfId="61" xr:uid="{00000000-0005-0000-0000-00003C000000}"/>
    <cellStyle name="40% - akcent 3 5" xfId="62" xr:uid="{00000000-0005-0000-0000-00003D000000}"/>
    <cellStyle name="40% - akcent 3 6" xfId="63" xr:uid="{00000000-0005-0000-0000-00003E000000}"/>
    <cellStyle name="40% - akcent 3 7" xfId="64" xr:uid="{00000000-0005-0000-0000-00003F000000}"/>
    <cellStyle name="40% - akcent 3 8" xfId="65" xr:uid="{00000000-0005-0000-0000-000040000000}"/>
    <cellStyle name="40% - akcent 4 2" xfId="66" xr:uid="{00000000-0005-0000-0000-000041000000}"/>
    <cellStyle name="40% - akcent 4 3" xfId="67" xr:uid="{00000000-0005-0000-0000-000042000000}"/>
    <cellStyle name="40% - akcent 4 4" xfId="68" xr:uid="{00000000-0005-0000-0000-000043000000}"/>
    <cellStyle name="40% - akcent 4 5" xfId="69" xr:uid="{00000000-0005-0000-0000-000044000000}"/>
    <cellStyle name="40% - akcent 4 6" xfId="70" xr:uid="{00000000-0005-0000-0000-000045000000}"/>
    <cellStyle name="40% - akcent 4 7" xfId="71" xr:uid="{00000000-0005-0000-0000-000046000000}"/>
    <cellStyle name="40% - akcent 4 8" xfId="72" xr:uid="{00000000-0005-0000-0000-000047000000}"/>
    <cellStyle name="40% - akcent 5 2" xfId="73" xr:uid="{00000000-0005-0000-0000-000048000000}"/>
    <cellStyle name="40% - akcent 5 3" xfId="74" xr:uid="{00000000-0005-0000-0000-000049000000}"/>
    <cellStyle name="40% - akcent 5 4" xfId="75" xr:uid="{00000000-0005-0000-0000-00004A000000}"/>
    <cellStyle name="40% - akcent 5 5" xfId="76" xr:uid="{00000000-0005-0000-0000-00004B000000}"/>
    <cellStyle name="40% - akcent 5 6" xfId="77" xr:uid="{00000000-0005-0000-0000-00004C000000}"/>
    <cellStyle name="40% - akcent 5 7" xfId="78" xr:uid="{00000000-0005-0000-0000-00004D000000}"/>
    <cellStyle name="40% - akcent 5 8" xfId="79" xr:uid="{00000000-0005-0000-0000-00004E000000}"/>
    <cellStyle name="40% - akcent 6 2" xfId="80" xr:uid="{00000000-0005-0000-0000-00004F000000}"/>
    <cellStyle name="40% - akcent 6 3" xfId="81" xr:uid="{00000000-0005-0000-0000-000050000000}"/>
    <cellStyle name="40% - akcent 6 4" xfId="82" xr:uid="{00000000-0005-0000-0000-000051000000}"/>
    <cellStyle name="40% - akcent 6 5" xfId="83" xr:uid="{00000000-0005-0000-0000-000052000000}"/>
    <cellStyle name="40% - akcent 6 6" xfId="84" xr:uid="{00000000-0005-0000-0000-000053000000}"/>
    <cellStyle name="40% - akcent 6 7" xfId="85" xr:uid="{00000000-0005-0000-0000-000054000000}"/>
    <cellStyle name="40% - akcent 6 8" xfId="86" xr:uid="{00000000-0005-0000-0000-000055000000}"/>
    <cellStyle name="60% - akcent 1 2" xfId="87" xr:uid="{00000000-0005-0000-0000-000056000000}"/>
    <cellStyle name="60% - akcent 1 3" xfId="88" xr:uid="{00000000-0005-0000-0000-000057000000}"/>
    <cellStyle name="60% - akcent 1 4" xfId="89" xr:uid="{00000000-0005-0000-0000-000058000000}"/>
    <cellStyle name="60% - akcent 1 5" xfId="90" xr:uid="{00000000-0005-0000-0000-000059000000}"/>
    <cellStyle name="60% - akcent 1 6" xfId="91" xr:uid="{00000000-0005-0000-0000-00005A000000}"/>
    <cellStyle name="60% - akcent 1 7" xfId="92" xr:uid="{00000000-0005-0000-0000-00005B000000}"/>
    <cellStyle name="60% - akcent 1 8" xfId="93" xr:uid="{00000000-0005-0000-0000-00005C000000}"/>
    <cellStyle name="60% - akcent 2 2" xfId="94" xr:uid="{00000000-0005-0000-0000-00005D000000}"/>
    <cellStyle name="60% - akcent 2 3" xfId="95" xr:uid="{00000000-0005-0000-0000-00005E000000}"/>
    <cellStyle name="60% - akcent 2 4" xfId="96" xr:uid="{00000000-0005-0000-0000-00005F000000}"/>
    <cellStyle name="60% - akcent 2 5" xfId="97" xr:uid="{00000000-0005-0000-0000-000060000000}"/>
    <cellStyle name="60% - akcent 2 6" xfId="98" xr:uid="{00000000-0005-0000-0000-000061000000}"/>
    <cellStyle name="60% - akcent 2 7" xfId="99" xr:uid="{00000000-0005-0000-0000-000062000000}"/>
    <cellStyle name="60% - akcent 2 8" xfId="100" xr:uid="{00000000-0005-0000-0000-000063000000}"/>
    <cellStyle name="60% - akcent 3 2" xfId="101" xr:uid="{00000000-0005-0000-0000-000064000000}"/>
    <cellStyle name="60% - akcent 3 3" xfId="102" xr:uid="{00000000-0005-0000-0000-000065000000}"/>
    <cellStyle name="60% - akcent 3 4" xfId="103" xr:uid="{00000000-0005-0000-0000-000066000000}"/>
    <cellStyle name="60% - akcent 3 5" xfId="104" xr:uid="{00000000-0005-0000-0000-000067000000}"/>
    <cellStyle name="60% - akcent 3 6" xfId="105" xr:uid="{00000000-0005-0000-0000-000068000000}"/>
    <cellStyle name="60% - akcent 3 7" xfId="106" xr:uid="{00000000-0005-0000-0000-000069000000}"/>
    <cellStyle name="60% - akcent 3 8" xfId="107" xr:uid="{00000000-0005-0000-0000-00006A000000}"/>
    <cellStyle name="60% - akcent 4 2" xfId="108" xr:uid="{00000000-0005-0000-0000-00006B000000}"/>
    <cellStyle name="60% - akcent 4 3" xfId="109" xr:uid="{00000000-0005-0000-0000-00006C000000}"/>
    <cellStyle name="60% - akcent 4 4" xfId="110" xr:uid="{00000000-0005-0000-0000-00006D000000}"/>
    <cellStyle name="60% - akcent 4 5" xfId="111" xr:uid="{00000000-0005-0000-0000-00006E000000}"/>
    <cellStyle name="60% - akcent 4 6" xfId="112" xr:uid="{00000000-0005-0000-0000-00006F000000}"/>
    <cellStyle name="60% - akcent 4 7" xfId="113" xr:uid="{00000000-0005-0000-0000-000070000000}"/>
    <cellStyle name="60% - akcent 4 8" xfId="114" xr:uid="{00000000-0005-0000-0000-000071000000}"/>
    <cellStyle name="60% - akcent 5 2" xfId="115" xr:uid="{00000000-0005-0000-0000-000072000000}"/>
    <cellStyle name="60% - akcent 5 3" xfId="116" xr:uid="{00000000-0005-0000-0000-000073000000}"/>
    <cellStyle name="60% - akcent 5 4" xfId="117" xr:uid="{00000000-0005-0000-0000-000074000000}"/>
    <cellStyle name="60% - akcent 5 5" xfId="118" xr:uid="{00000000-0005-0000-0000-000075000000}"/>
    <cellStyle name="60% - akcent 5 6" xfId="119" xr:uid="{00000000-0005-0000-0000-000076000000}"/>
    <cellStyle name="60% - akcent 5 7" xfId="120" xr:uid="{00000000-0005-0000-0000-000077000000}"/>
    <cellStyle name="60% - akcent 5 8" xfId="121" xr:uid="{00000000-0005-0000-0000-000078000000}"/>
    <cellStyle name="60% - akcent 6 2" xfId="122" xr:uid="{00000000-0005-0000-0000-000079000000}"/>
    <cellStyle name="60% - akcent 6 3" xfId="123" xr:uid="{00000000-0005-0000-0000-00007A000000}"/>
    <cellStyle name="60% - akcent 6 4" xfId="124" xr:uid="{00000000-0005-0000-0000-00007B000000}"/>
    <cellStyle name="60% - akcent 6 5" xfId="125" xr:uid="{00000000-0005-0000-0000-00007C000000}"/>
    <cellStyle name="60% - akcent 6 6" xfId="126" xr:uid="{00000000-0005-0000-0000-00007D000000}"/>
    <cellStyle name="60% - akcent 6 7" xfId="127" xr:uid="{00000000-0005-0000-0000-00007E000000}"/>
    <cellStyle name="60% - akcent 6 8" xfId="128" xr:uid="{00000000-0005-0000-0000-00007F000000}"/>
    <cellStyle name="Akcent 1 2" xfId="129" xr:uid="{00000000-0005-0000-0000-000080000000}"/>
    <cellStyle name="Akcent 1 3" xfId="130" xr:uid="{00000000-0005-0000-0000-000081000000}"/>
    <cellStyle name="Akcent 1 4" xfId="131" xr:uid="{00000000-0005-0000-0000-000082000000}"/>
    <cellStyle name="Akcent 1 5" xfId="132" xr:uid="{00000000-0005-0000-0000-000083000000}"/>
    <cellStyle name="Akcent 1 6" xfId="133" xr:uid="{00000000-0005-0000-0000-000084000000}"/>
    <cellStyle name="Akcent 1 7" xfId="134" xr:uid="{00000000-0005-0000-0000-000085000000}"/>
    <cellStyle name="Akcent 1 8" xfId="135" xr:uid="{00000000-0005-0000-0000-000086000000}"/>
    <cellStyle name="Akcent 2 2" xfId="136" xr:uid="{00000000-0005-0000-0000-000087000000}"/>
    <cellStyle name="Akcent 2 3" xfId="137" xr:uid="{00000000-0005-0000-0000-000088000000}"/>
    <cellStyle name="Akcent 2 4" xfId="138" xr:uid="{00000000-0005-0000-0000-000089000000}"/>
    <cellStyle name="Akcent 2 5" xfId="139" xr:uid="{00000000-0005-0000-0000-00008A000000}"/>
    <cellStyle name="Akcent 2 6" xfId="140" xr:uid="{00000000-0005-0000-0000-00008B000000}"/>
    <cellStyle name="Akcent 2 7" xfId="141" xr:uid="{00000000-0005-0000-0000-00008C000000}"/>
    <cellStyle name="Akcent 2 8" xfId="142" xr:uid="{00000000-0005-0000-0000-00008D000000}"/>
    <cellStyle name="Akcent 3 2" xfId="143" xr:uid="{00000000-0005-0000-0000-00008E000000}"/>
    <cellStyle name="Akcent 3 3" xfId="144" xr:uid="{00000000-0005-0000-0000-00008F000000}"/>
    <cellStyle name="Akcent 3 4" xfId="145" xr:uid="{00000000-0005-0000-0000-000090000000}"/>
    <cellStyle name="Akcent 3 5" xfId="146" xr:uid="{00000000-0005-0000-0000-000091000000}"/>
    <cellStyle name="Akcent 3 6" xfId="147" xr:uid="{00000000-0005-0000-0000-000092000000}"/>
    <cellStyle name="Akcent 3 7" xfId="148" xr:uid="{00000000-0005-0000-0000-000093000000}"/>
    <cellStyle name="Akcent 3 8" xfId="149" xr:uid="{00000000-0005-0000-0000-000094000000}"/>
    <cellStyle name="Akcent 4 2" xfId="150" xr:uid="{00000000-0005-0000-0000-000095000000}"/>
    <cellStyle name="Akcent 4 3" xfId="151" xr:uid="{00000000-0005-0000-0000-000096000000}"/>
    <cellStyle name="Akcent 4 4" xfId="152" xr:uid="{00000000-0005-0000-0000-000097000000}"/>
    <cellStyle name="Akcent 4 5" xfId="153" xr:uid="{00000000-0005-0000-0000-000098000000}"/>
    <cellStyle name="Akcent 4 6" xfId="154" xr:uid="{00000000-0005-0000-0000-000099000000}"/>
    <cellStyle name="Akcent 4 7" xfId="155" xr:uid="{00000000-0005-0000-0000-00009A000000}"/>
    <cellStyle name="Akcent 4 8" xfId="156" xr:uid="{00000000-0005-0000-0000-00009B000000}"/>
    <cellStyle name="Akcent 5 2" xfId="157" xr:uid="{00000000-0005-0000-0000-00009C000000}"/>
    <cellStyle name="Akcent 5 3" xfId="158" xr:uid="{00000000-0005-0000-0000-00009D000000}"/>
    <cellStyle name="Akcent 5 4" xfId="159" xr:uid="{00000000-0005-0000-0000-00009E000000}"/>
    <cellStyle name="Akcent 5 5" xfId="160" xr:uid="{00000000-0005-0000-0000-00009F000000}"/>
    <cellStyle name="Akcent 5 6" xfId="161" xr:uid="{00000000-0005-0000-0000-0000A0000000}"/>
    <cellStyle name="Akcent 5 7" xfId="162" xr:uid="{00000000-0005-0000-0000-0000A1000000}"/>
    <cellStyle name="Akcent 5 8" xfId="163" xr:uid="{00000000-0005-0000-0000-0000A2000000}"/>
    <cellStyle name="Akcent 6 2" xfId="164" xr:uid="{00000000-0005-0000-0000-0000A3000000}"/>
    <cellStyle name="Akcent 6 3" xfId="165" xr:uid="{00000000-0005-0000-0000-0000A4000000}"/>
    <cellStyle name="Akcent 6 4" xfId="166" xr:uid="{00000000-0005-0000-0000-0000A5000000}"/>
    <cellStyle name="Akcent 6 5" xfId="167" xr:uid="{00000000-0005-0000-0000-0000A6000000}"/>
    <cellStyle name="Akcent 6 6" xfId="168" xr:uid="{00000000-0005-0000-0000-0000A7000000}"/>
    <cellStyle name="Akcent 6 7" xfId="169" xr:uid="{00000000-0005-0000-0000-0000A8000000}"/>
    <cellStyle name="Akcent 6 8" xfId="170" xr:uid="{00000000-0005-0000-0000-0000A9000000}"/>
    <cellStyle name="Celda de comprobación 2" xfId="171" xr:uid="{00000000-0005-0000-0000-0000AA000000}"/>
    <cellStyle name="Currency 2" xfId="172" xr:uid="{00000000-0005-0000-0000-0000AB000000}"/>
    <cellStyle name="Currency 2 2" xfId="173" xr:uid="{00000000-0005-0000-0000-0000AC000000}"/>
    <cellStyle name="Currency 2 3" xfId="174" xr:uid="{00000000-0005-0000-0000-0000AD000000}"/>
    <cellStyle name="Dane wejściowe 2" xfId="175" xr:uid="{00000000-0005-0000-0000-0000AE000000}"/>
    <cellStyle name="Dane wejściowe 2 2" xfId="176" xr:uid="{00000000-0005-0000-0000-0000AF000000}"/>
    <cellStyle name="Dane wejściowe 2 3" xfId="177" xr:uid="{00000000-0005-0000-0000-0000B0000000}"/>
    <cellStyle name="Dane wejściowe 2 4" xfId="178" xr:uid="{00000000-0005-0000-0000-0000B1000000}"/>
    <cellStyle name="Dane wejściowe 3" xfId="179" xr:uid="{00000000-0005-0000-0000-0000B2000000}"/>
    <cellStyle name="Dane wejściowe 3 2" xfId="180" xr:uid="{00000000-0005-0000-0000-0000B3000000}"/>
    <cellStyle name="Dane wejściowe 3 3" xfId="181" xr:uid="{00000000-0005-0000-0000-0000B4000000}"/>
    <cellStyle name="Dane wejściowe 3 4" xfId="182" xr:uid="{00000000-0005-0000-0000-0000B5000000}"/>
    <cellStyle name="Dane wejściowe 4" xfId="183" xr:uid="{00000000-0005-0000-0000-0000B6000000}"/>
    <cellStyle name="Dane wejściowe 4 2" xfId="184" xr:uid="{00000000-0005-0000-0000-0000B7000000}"/>
    <cellStyle name="Dane wejściowe 4 3" xfId="185" xr:uid="{00000000-0005-0000-0000-0000B8000000}"/>
    <cellStyle name="Dane wejściowe 4 4" xfId="186" xr:uid="{00000000-0005-0000-0000-0000B9000000}"/>
    <cellStyle name="Dane wejściowe 5" xfId="187" xr:uid="{00000000-0005-0000-0000-0000BA000000}"/>
    <cellStyle name="Dane wejściowe 5 2" xfId="188" xr:uid="{00000000-0005-0000-0000-0000BB000000}"/>
    <cellStyle name="Dane wejściowe 5 3" xfId="189" xr:uid="{00000000-0005-0000-0000-0000BC000000}"/>
    <cellStyle name="Dane wejściowe 5 4" xfId="190" xr:uid="{00000000-0005-0000-0000-0000BD000000}"/>
    <cellStyle name="Dane wejściowe 6" xfId="191" xr:uid="{00000000-0005-0000-0000-0000BE000000}"/>
    <cellStyle name="Dane wejściowe 6 2" xfId="192" xr:uid="{00000000-0005-0000-0000-0000BF000000}"/>
    <cellStyle name="Dane wejściowe 6 3" xfId="193" xr:uid="{00000000-0005-0000-0000-0000C0000000}"/>
    <cellStyle name="Dane wejściowe 6 4" xfId="194" xr:uid="{00000000-0005-0000-0000-0000C1000000}"/>
    <cellStyle name="Dane wejściowe 7" xfId="195" xr:uid="{00000000-0005-0000-0000-0000C2000000}"/>
    <cellStyle name="Dane wejściowe 7 2" xfId="196" xr:uid="{00000000-0005-0000-0000-0000C3000000}"/>
    <cellStyle name="Dane wejściowe 7 3" xfId="197" xr:uid="{00000000-0005-0000-0000-0000C4000000}"/>
    <cellStyle name="Dane wejściowe 7 4" xfId="198" xr:uid="{00000000-0005-0000-0000-0000C5000000}"/>
    <cellStyle name="Dane wejściowe 8" xfId="199" xr:uid="{00000000-0005-0000-0000-0000C6000000}"/>
    <cellStyle name="Dane wejściowe 8 2" xfId="200" xr:uid="{00000000-0005-0000-0000-0000C7000000}"/>
    <cellStyle name="Dane wejściowe 8 3" xfId="201" xr:uid="{00000000-0005-0000-0000-0000C8000000}"/>
    <cellStyle name="Dane wejściowe 8 4" xfId="202" xr:uid="{00000000-0005-0000-0000-0000C9000000}"/>
    <cellStyle name="Dane wyjściowe 2" xfId="203" xr:uid="{00000000-0005-0000-0000-0000CA000000}"/>
    <cellStyle name="Dane wyjściowe 2 2" xfId="204" xr:uid="{00000000-0005-0000-0000-0000CB000000}"/>
    <cellStyle name="Dane wyjściowe 2 3" xfId="205" xr:uid="{00000000-0005-0000-0000-0000CC000000}"/>
    <cellStyle name="Dane wyjściowe 2 4" xfId="206" xr:uid="{00000000-0005-0000-0000-0000CD000000}"/>
    <cellStyle name="Dane wyjściowe 3" xfId="207" xr:uid="{00000000-0005-0000-0000-0000CE000000}"/>
    <cellStyle name="Dane wyjściowe 3 2" xfId="208" xr:uid="{00000000-0005-0000-0000-0000CF000000}"/>
    <cellStyle name="Dane wyjściowe 3 3" xfId="209" xr:uid="{00000000-0005-0000-0000-0000D0000000}"/>
    <cellStyle name="Dane wyjściowe 3 4" xfId="210" xr:uid="{00000000-0005-0000-0000-0000D1000000}"/>
    <cellStyle name="Dane wyjściowe 4" xfId="211" xr:uid="{00000000-0005-0000-0000-0000D2000000}"/>
    <cellStyle name="Dane wyjściowe 4 2" xfId="212" xr:uid="{00000000-0005-0000-0000-0000D3000000}"/>
    <cellStyle name="Dane wyjściowe 4 3" xfId="213" xr:uid="{00000000-0005-0000-0000-0000D4000000}"/>
    <cellStyle name="Dane wyjściowe 4 4" xfId="214" xr:uid="{00000000-0005-0000-0000-0000D5000000}"/>
    <cellStyle name="Dane wyjściowe 5" xfId="215" xr:uid="{00000000-0005-0000-0000-0000D6000000}"/>
    <cellStyle name="Dane wyjściowe 5 2" xfId="216" xr:uid="{00000000-0005-0000-0000-0000D7000000}"/>
    <cellStyle name="Dane wyjściowe 5 3" xfId="217" xr:uid="{00000000-0005-0000-0000-0000D8000000}"/>
    <cellStyle name="Dane wyjściowe 5 4" xfId="218" xr:uid="{00000000-0005-0000-0000-0000D9000000}"/>
    <cellStyle name="Dane wyjściowe 6" xfId="219" xr:uid="{00000000-0005-0000-0000-0000DA000000}"/>
    <cellStyle name="Dane wyjściowe 6 2" xfId="220" xr:uid="{00000000-0005-0000-0000-0000DB000000}"/>
    <cellStyle name="Dane wyjściowe 6 3" xfId="221" xr:uid="{00000000-0005-0000-0000-0000DC000000}"/>
    <cellStyle name="Dane wyjściowe 6 4" xfId="222" xr:uid="{00000000-0005-0000-0000-0000DD000000}"/>
    <cellStyle name="Dane wyjściowe 7" xfId="223" xr:uid="{00000000-0005-0000-0000-0000DE000000}"/>
    <cellStyle name="Dane wyjściowe 7 2" xfId="224" xr:uid="{00000000-0005-0000-0000-0000DF000000}"/>
    <cellStyle name="Dane wyjściowe 7 3" xfId="225" xr:uid="{00000000-0005-0000-0000-0000E0000000}"/>
    <cellStyle name="Dane wyjściowe 7 4" xfId="226" xr:uid="{00000000-0005-0000-0000-0000E1000000}"/>
    <cellStyle name="Dane wyjściowe 8" xfId="227" xr:uid="{00000000-0005-0000-0000-0000E2000000}"/>
    <cellStyle name="Dane wyjściowe 8 2" xfId="228" xr:uid="{00000000-0005-0000-0000-0000E3000000}"/>
    <cellStyle name="Dane wyjściowe 8 3" xfId="229" xr:uid="{00000000-0005-0000-0000-0000E4000000}"/>
    <cellStyle name="Dane wyjściowe 8 4" xfId="230" xr:uid="{00000000-0005-0000-0000-0000E5000000}"/>
    <cellStyle name="Divider" xfId="231" xr:uid="{00000000-0005-0000-0000-0000E6000000}"/>
    <cellStyle name="Dobre 2" xfId="232" xr:uid="{00000000-0005-0000-0000-0000E7000000}"/>
    <cellStyle name="Dobre 3" xfId="233" xr:uid="{00000000-0005-0000-0000-0000E8000000}"/>
    <cellStyle name="Dobre 4" xfId="234" xr:uid="{00000000-0005-0000-0000-0000E9000000}"/>
    <cellStyle name="Dobre 5" xfId="235" xr:uid="{00000000-0005-0000-0000-0000EA000000}"/>
    <cellStyle name="Dobre 6" xfId="236" xr:uid="{00000000-0005-0000-0000-0000EB000000}"/>
    <cellStyle name="Dobre 7" xfId="237" xr:uid="{00000000-0005-0000-0000-0000EC000000}"/>
    <cellStyle name="Dobre 8" xfId="238" xr:uid="{00000000-0005-0000-0000-0000ED000000}"/>
    <cellStyle name="Entrada 2" xfId="239" xr:uid="{00000000-0005-0000-0000-0000EE000000}"/>
    <cellStyle name="ExternalShValue" xfId="240" xr:uid="{00000000-0005-0000-0000-0000EF000000}"/>
    <cellStyle name="FormulaValue" xfId="241" xr:uid="{00000000-0005-0000-0000-0000F0000000}"/>
    <cellStyle name="Grey" xfId="242" xr:uid="{00000000-0005-0000-0000-0000F1000000}"/>
    <cellStyle name="Input [yellow]" xfId="243" xr:uid="{00000000-0005-0000-0000-0000F2000000}"/>
    <cellStyle name="Input [yellow] 2" xfId="244" xr:uid="{00000000-0005-0000-0000-0000F3000000}"/>
    <cellStyle name="InputValue" xfId="245" xr:uid="{00000000-0005-0000-0000-0000F4000000}"/>
    <cellStyle name="Komórka połączona 2" xfId="246" xr:uid="{00000000-0005-0000-0000-0000F5000000}"/>
    <cellStyle name="Komórka połączona 3" xfId="247" xr:uid="{00000000-0005-0000-0000-0000F6000000}"/>
    <cellStyle name="Komórka połączona 4" xfId="248" xr:uid="{00000000-0005-0000-0000-0000F7000000}"/>
    <cellStyle name="Komórka połączona 5" xfId="249" xr:uid="{00000000-0005-0000-0000-0000F8000000}"/>
    <cellStyle name="Komórka połączona 6" xfId="250" xr:uid="{00000000-0005-0000-0000-0000F9000000}"/>
    <cellStyle name="Komórka połączona 7" xfId="251" xr:uid="{00000000-0005-0000-0000-0000FA000000}"/>
    <cellStyle name="Komórka połączona 8" xfId="252" xr:uid="{00000000-0005-0000-0000-0000FB000000}"/>
    <cellStyle name="Komórka zaznaczona 2" xfId="253" xr:uid="{00000000-0005-0000-0000-0000FC000000}"/>
    <cellStyle name="Komórka zaznaczona 3" xfId="254" xr:uid="{00000000-0005-0000-0000-0000FD000000}"/>
    <cellStyle name="Komórka zaznaczona 4" xfId="255" xr:uid="{00000000-0005-0000-0000-0000FE000000}"/>
    <cellStyle name="Komórka zaznaczona 5" xfId="256" xr:uid="{00000000-0005-0000-0000-0000FF000000}"/>
    <cellStyle name="Komórka zaznaczona 6" xfId="257" xr:uid="{00000000-0005-0000-0000-000000010000}"/>
    <cellStyle name="Komórka zaznaczona 7" xfId="258" xr:uid="{00000000-0005-0000-0000-000001010000}"/>
    <cellStyle name="Komórka zaznaczona 8" xfId="259" xr:uid="{00000000-0005-0000-0000-000002010000}"/>
    <cellStyle name="Millares [0] 2" xfId="260" xr:uid="{00000000-0005-0000-0000-000003010000}"/>
    <cellStyle name="Millares [0] 3" xfId="261" xr:uid="{00000000-0005-0000-0000-000004010000}"/>
    <cellStyle name="Moneda [0] 2" xfId="262" xr:uid="{00000000-0005-0000-0000-000005010000}"/>
    <cellStyle name="Moneda [0] 3" xfId="263" xr:uid="{00000000-0005-0000-0000-000006010000}"/>
    <cellStyle name="Moneda [0] 3 10" xfId="264" xr:uid="{00000000-0005-0000-0000-000007010000}"/>
    <cellStyle name="Moneda [0] 3 10 2" xfId="265" xr:uid="{00000000-0005-0000-0000-000008010000}"/>
    <cellStyle name="Moneda [0] 3 10 3" xfId="266" xr:uid="{00000000-0005-0000-0000-000009010000}"/>
    <cellStyle name="Moneda [0] 3 11" xfId="267" xr:uid="{00000000-0005-0000-0000-00000A010000}"/>
    <cellStyle name="Moneda [0] 3 12" xfId="268" xr:uid="{00000000-0005-0000-0000-00000B010000}"/>
    <cellStyle name="Moneda [0] 3 2" xfId="269" xr:uid="{00000000-0005-0000-0000-00000C010000}"/>
    <cellStyle name="Moneda [0] 3 2 2" xfId="270" xr:uid="{00000000-0005-0000-0000-00000D010000}"/>
    <cellStyle name="Moneda [0] 3 2 2 2" xfId="271" xr:uid="{00000000-0005-0000-0000-00000E010000}"/>
    <cellStyle name="Moneda [0] 3 2 2 2 2" xfId="272" xr:uid="{00000000-0005-0000-0000-00000F010000}"/>
    <cellStyle name="Moneda [0] 3 2 2 2 2 2" xfId="273" xr:uid="{00000000-0005-0000-0000-000010010000}"/>
    <cellStyle name="Moneda [0] 3 2 2 2 2 2 2" xfId="274" xr:uid="{00000000-0005-0000-0000-000011010000}"/>
    <cellStyle name="Moneda [0] 3 2 2 2 2 2 2 2" xfId="275" xr:uid="{00000000-0005-0000-0000-000012010000}"/>
    <cellStyle name="Moneda [0] 3 2 2 2 2 2 2 2 2" xfId="276" xr:uid="{00000000-0005-0000-0000-000013010000}"/>
    <cellStyle name="Moneda [0] 3 2 2 2 2 2 2 2 3" xfId="277" xr:uid="{00000000-0005-0000-0000-000014010000}"/>
    <cellStyle name="Moneda [0] 3 2 2 2 2 2 2 3" xfId="278" xr:uid="{00000000-0005-0000-0000-000015010000}"/>
    <cellStyle name="Moneda [0] 3 2 2 2 2 2 2 4" xfId="279" xr:uid="{00000000-0005-0000-0000-000016010000}"/>
    <cellStyle name="Moneda [0] 3 2 2 2 2 2 3" xfId="280" xr:uid="{00000000-0005-0000-0000-000017010000}"/>
    <cellStyle name="Moneda [0] 3 2 2 2 2 2 3 2" xfId="281" xr:uid="{00000000-0005-0000-0000-000018010000}"/>
    <cellStyle name="Moneda [0] 3 2 2 2 2 2 3 3" xfId="282" xr:uid="{00000000-0005-0000-0000-000019010000}"/>
    <cellStyle name="Moneda [0] 3 2 2 2 2 2 4" xfId="283" xr:uid="{00000000-0005-0000-0000-00001A010000}"/>
    <cellStyle name="Moneda [0] 3 2 2 2 2 2 5" xfId="284" xr:uid="{00000000-0005-0000-0000-00001B010000}"/>
    <cellStyle name="Moneda [0] 3 2 2 2 2 3" xfId="285" xr:uid="{00000000-0005-0000-0000-00001C010000}"/>
    <cellStyle name="Moneda [0] 3 2 2 2 2 3 2" xfId="286" xr:uid="{00000000-0005-0000-0000-00001D010000}"/>
    <cellStyle name="Moneda [0] 3 2 2 2 2 3 2 2" xfId="287" xr:uid="{00000000-0005-0000-0000-00001E010000}"/>
    <cellStyle name="Moneda [0] 3 2 2 2 2 3 2 3" xfId="288" xr:uid="{00000000-0005-0000-0000-00001F010000}"/>
    <cellStyle name="Moneda [0] 3 2 2 2 2 3 3" xfId="289" xr:uid="{00000000-0005-0000-0000-000020010000}"/>
    <cellStyle name="Moneda [0] 3 2 2 2 2 3 4" xfId="290" xr:uid="{00000000-0005-0000-0000-000021010000}"/>
    <cellStyle name="Moneda [0] 3 2 2 2 2 4" xfId="291" xr:uid="{00000000-0005-0000-0000-000022010000}"/>
    <cellStyle name="Moneda [0] 3 2 2 2 2 4 2" xfId="292" xr:uid="{00000000-0005-0000-0000-000023010000}"/>
    <cellStyle name="Moneda [0] 3 2 2 2 2 4 3" xfId="293" xr:uid="{00000000-0005-0000-0000-000024010000}"/>
    <cellStyle name="Moneda [0] 3 2 2 2 2 5" xfId="294" xr:uid="{00000000-0005-0000-0000-000025010000}"/>
    <cellStyle name="Moneda [0] 3 2 2 2 2 6" xfId="295" xr:uid="{00000000-0005-0000-0000-000026010000}"/>
    <cellStyle name="Moneda [0] 3 2 2 2 3" xfId="296" xr:uid="{00000000-0005-0000-0000-000027010000}"/>
    <cellStyle name="Moneda [0] 3 2 2 2 3 2" xfId="297" xr:uid="{00000000-0005-0000-0000-000028010000}"/>
    <cellStyle name="Moneda [0] 3 2 2 2 3 2 2" xfId="298" xr:uid="{00000000-0005-0000-0000-000029010000}"/>
    <cellStyle name="Moneda [0] 3 2 2 2 3 2 2 2" xfId="299" xr:uid="{00000000-0005-0000-0000-00002A010000}"/>
    <cellStyle name="Moneda [0] 3 2 2 2 3 2 2 3" xfId="300" xr:uid="{00000000-0005-0000-0000-00002B010000}"/>
    <cellStyle name="Moneda [0] 3 2 2 2 3 2 3" xfId="301" xr:uid="{00000000-0005-0000-0000-00002C010000}"/>
    <cellStyle name="Moneda [0] 3 2 2 2 3 2 4" xfId="302" xr:uid="{00000000-0005-0000-0000-00002D010000}"/>
    <cellStyle name="Moneda [0] 3 2 2 2 3 3" xfId="303" xr:uid="{00000000-0005-0000-0000-00002E010000}"/>
    <cellStyle name="Moneda [0] 3 2 2 2 3 3 2" xfId="304" xr:uid="{00000000-0005-0000-0000-00002F010000}"/>
    <cellStyle name="Moneda [0] 3 2 2 2 3 3 3" xfId="305" xr:uid="{00000000-0005-0000-0000-000030010000}"/>
    <cellStyle name="Moneda [0] 3 2 2 2 3 4" xfId="306" xr:uid="{00000000-0005-0000-0000-000031010000}"/>
    <cellStyle name="Moneda [0] 3 2 2 2 3 5" xfId="307" xr:uid="{00000000-0005-0000-0000-000032010000}"/>
    <cellStyle name="Moneda [0] 3 2 2 2 4" xfId="308" xr:uid="{00000000-0005-0000-0000-000033010000}"/>
    <cellStyle name="Moneda [0] 3 2 2 2 4 2" xfId="309" xr:uid="{00000000-0005-0000-0000-000034010000}"/>
    <cellStyle name="Moneda [0] 3 2 2 2 4 2 2" xfId="310" xr:uid="{00000000-0005-0000-0000-000035010000}"/>
    <cellStyle name="Moneda [0] 3 2 2 2 4 2 3" xfId="311" xr:uid="{00000000-0005-0000-0000-000036010000}"/>
    <cellStyle name="Moneda [0] 3 2 2 2 4 3" xfId="312" xr:uid="{00000000-0005-0000-0000-000037010000}"/>
    <cellStyle name="Moneda [0] 3 2 2 2 4 4" xfId="313" xr:uid="{00000000-0005-0000-0000-000038010000}"/>
    <cellStyle name="Moneda [0] 3 2 2 2 5" xfId="314" xr:uid="{00000000-0005-0000-0000-000039010000}"/>
    <cellStyle name="Moneda [0] 3 2 2 2 5 2" xfId="315" xr:uid="{00000000-0005-0000-0000-00003A010000}"/>
    <cellStyle name="Moneda [0] 3 2 2 2 5 3" xfId="316" xr:uid="{00000000-0005-0000-0000-00003B010000}"/>
    <cellStyle name="Moneda [0] 3 2 2 2 6" xfId="317" xr:uid="{00000000-0005-0000-0000-00003C010000}"/>
    <cellStyle name="Moneda [0] 3 2 2 2 7" xfId="318" xr:uid="{00000000-0005-0000-0000-00003D010000}"/>
    <cellStyle name="Moneda [0] 3 2 2 3" xfId="319" xr:uid="{00000000-0005-0000-0000-00003E010000}"/>
    <cellStyle name="Moneda [0] 3 2 2 3 2" xfId="320" xr:uid="{00000000-0005-0000-0000-00003F010000}"/>
    <cellStyle name="Moneda [0] 3 2 2 3 2 2" xfId="321" xr:uid="{00000000-0005-0000-0000-000040010000}"/>
    <cellStyle name="Moneda [0] 3 2 2 3 2 2 2" xfId="322" xr:uid="{00000000-0005-0000-0000-000041010000}"/>
    <cellStyle name="Moneda [0] 3 2 2 3 2 2 2 2" xfId="323" xr:uid="{00000000-0005-0000-0000-000042010000}"/>
    <cellStyle name="Moneda [0] 3 2 2 3 2 2 2 3" xfId="324" xr:uid="{00000000-0005-0000-0000-000043010000}"/>
    <cellStyle name="Moneda [0] 3 2 2 3 2 2 3" xfId="325" xr:uid="{00000000-0005-0000-0000-000044010000}"/>
    <cellStyle name="Moneda [0] 3 2 2 3 2 2 4" xfId="326" xr:uid="{00000000-0005-0000-0000-000045010000}"/>
    <cellStyle name="Moneda [0] 3 2 2 3 2 3" xfId="327" xr:uid="{00000000-0005-0000-0000-000046010000}"/>
    <cellStyle name="Moneda [0] 3 2 2 3 2 3 2" xfId="328" xr:uid="{00000000-0005-0000-0000-000047010000}"/>
    <cellStyle name="Moneda [0] 3 2 2 3 2 3 3" xfId="329" xr:uid="{00000000-0005-0000-0000-000048010000}"/>
    <cellStyle name="Moneda [0] 3 2 2 3 2 4" xfId="330" xr:uid="{00000000-0005-0000-0000-000049010000}"/>
    <cellStyle name="Moneda [0] 3 2 2 3 2 5" xfId="331" xr:uid="{00000000-0005-0000-0000-00004A010000}"/>
    <cellStyle name="Moneda [0] 3 2 2 3 3" xfId="332" xr:uid="{00000000-0005-0000-0000-00004B010000}"/>
    <cellStyle name="Moneda [0] 3 2 2 3 3 2" xfId="333" xr:uid="{00000000-0005-0000-0000-00004C010000}"/>
    <cellStyle name="Moneda [0] 3 2 2 3 3 2 2" xfId="334" xr:uid="{00000000-0005-0000-0000-00004D010000}"/>
    <cellStyle name="Moneda [0] 3 2 2 3 3 2 3" xfId="335" xr:uid="{00000000-0005-0000-0000-00004E010000}"/>
    <cellStyle name="Moneda [0] 3 2 2 3 3 3" xfId="336" xr:uid="{00000000-0005-0000-0000-00004F010000}"/>
    <cellStyle name="Moneda [0] 3 2 2 3 3 4" xfId="337" xr:uid="{00000000-0005-0000-0000-000050010000}"/>
    <cellStyle name="Moneda [0] 3 2 2 3 4" xfId="338" xr:uid="{00000000-0005-0000-0000-000051010000}"/>
    <cellStyle name="Moneda [0] 3 2 2 3 4 2" xfId="339" xr:uid="{00000000-0005-0000-0000-000052010000}"/>
    <cellStyle name="Moneda [0] 3 2 2 3 4 3" xfId="340" xr:uid="{00000000-0005-0000-0000-000053010000}"/>
    <cellStyle name="Moneda [0] 3 2 2 3 5" xfId="341" xr:uid="{00000000-0005-0000-0000-000054010000}"/>
    <cellStyle name="Moneda [0] 3 2 2 3 6" xfId="342" xr:uid="{00000000-0005-0000-0000-000055010000}"/>
    <cellStyle name="Moneda [0] 3 2 2 4" xfId="343" xr:uid="{00000000-0005-0000-0000-000056010000}"/>
    <cellStyle name="Moneda [0] 3 2 2 4 2" xfId="344" xr:uid="{00000000-0005-0000-0000-000057010000}"/>
    <cellStyle name="Moneda [0] 3 2 2 4 2 2" xfId="345" xr:uid="{00000000-0005-0000-0000-000058010000}"/>
    <cellStyle name="Moneda [0] 3 2 2 4 2 2 2" xfId="346" xr:uid="{00000000-0005-0000-0000-000059010000}"/>
    <cellStyle name="Moneda [0] 3 2 2 4 2 2 3" xfId="347" xr:uid="{00000000-0005-0000-0000-00005A010000}"/>
    <cellStyle name="Moneda [0] 3 2 2 4 2 3" xfId="348" xr:uid="{00000000-0005-0000-0000-00005B010000}"/>
    <cellStyle name="Moneda [0] 3 2 2 4 2 4" xfId="349" xr:uid="{00000000-0005-0000-0000-00005C010000}"/>
    <cellStyle name="Moneda [0] 3 2 2 4 3" xfId="350" xr:uid="{00000000-0005-0000-0000-00005D010000}"/>
    <cellStyle name="Moneda [0] 3 2 2 4 3 2" xfId="351" xr:uid="{00000000-0005-0000-0000-00005E010000}"/>
    <cellStyle name="Moneda [0] 3 2 2 4 3 3" xfId="352" xr:uid="{00000000-0005-0000-0000-00005F010000}"/>
    <cellStyle name="Moneda [0] 3 2 2 4 4" xfId="353" xr:uid="{00000000-0005-0000-0000-000060010000}"/>
    <cellStyle name="Moneda [0] 3 2 2 4 5" xfId="354" xr:uid="{00000000-0005-0000-0000-000061010000}"/>
    <cellStyle name="Moneda [0] 3 2 2 5" xfId="355" xr:uid="{00000000-0005-0000-0000-000062010000}"/>
    <cellStyle name="Moneda [0] 3 2 2 5 2" xfId="356" xr:uid="{00000000-0005-0000-0000-000063010000}"/>
    <cellStyle name="Moneda [0] 3 2 2 5 2 2" xfId="357" xr:uid="{00000000-0005-0000-0000-000064010000}"/>
    <cellStyle name="Moneda [0] 3 2 2 5 2 3" xfId="358" xr:uid="{00000000-0005-0000-0000-000065010000}"/>
    <cellStyle name="Moneda [0] 3 2 2 5 3" xfId="359" xr:uid="{00000000-0005-0000-0000-000066010000}"/>
    <cellStyle name="Moneda [0] 3 2 2 5 4" xfId="360" xr:uid="{00000000-0005-0000-0000-000067010000}"/>
    <cellStyle name="Moneda [0] 3 2 2 6" xfId="361" xr:uid="{00000000-0005-0000-0000-000068010000}"/>
    <cellStyle name="Moneda [0] 3 2 2 6 2" xfId="362" xr:uid="{00000000-0005-0000-0000-000069010000}"/>
    <cellStyle name="Moneda [0] 3 2 2 6 3" xfId="363" xr:uid="{00000000-0005-0000-0000-00006A010000}"/>
    <cellStyle name="Moneda [0] 3 2 2 7" xfId="364" xr:uid="{00000000-0005-0000-0000-00006B010000}"/>
    <cellStyle name="Moneda [0] 3 2 2 8" xfId="365" xr:uid="{00000000-0005-0000-0000-00006C010000}"/>
    <cellStyle name="Moneda [0] 3 2 3" xfId="366" xr:uid="{00000000-0005-0000-0000-00006D010000}"/>
    <cellStyle name="Moneda [0] 3 2 3 2" xfId="367" xr:uid="{00000000-0005-0000-0000-00006E010000}"/>
    <cellStyle name="Moneda [0] 3 2 3 2 2" xfId="368" xr:uid="{00000000-0005-0000-0000-00006F010000}"/>
    <cellStyle name="Moneda [0] 3 2 3 2 2 2" xfId="369" xr:uid="{00000000-0005-0000-0000-000070010000}"/>
    <cellStyle name="Moneda [0] 3 2 3 2 2 2 2" xfId="370" xr:uid="{00000000-0005-0000-0000-000071010000}"/>
    <cellStyle name="Moneda [0] 3 2 3 2 2 2 2 2" xfId="371" xr:uid="{00000000-0005-0000-0000-000072010000}"/>
    <cellStyle name="Moneda [0] 3 2 3 2 2 2 2 3" xfId="372" xr:uid="{00000000-0005-0000-0000-000073010000}"/>
    <cellStyle name="Moneda [0] 3 2 3 2 2 2 3" xfId="373" xr:uid="{00000000-0005-0000-0000-000074010000}"/>
    <cellStyle name="Moneda [0] 3 2 3 2 2 2 4" xfId="374" xr:uid="{00000000-0005-0000-0000-000075010000}"/>
    <cellStyle name="Moneda [0] 3 2 3 2 2 3" xfId="375" xr:uid="{00000000-0005-0000-0000-000076010000}"/>
    <cellStyle name="Moneda [0] 3 2 3 2 2 3 2" xfId="376" xr:uid="{00000000-0005-0000-0000-000077010000}"/>
    <cellStyle name="Moneda [0] 3 2 3 2 2 3 3" xfId="377" xr:uid="{00000000-0005-0000-0000-000078010000}"/>
    <cellStyle name="Moneda [0] 3 2 3 2 2 4" xfId="378" xr:uid="{00000000-0005-0000-0000-000079010000}"/>
    <cellStyle name="Moneda [0] 3 2 3 2 2 5" xfId="379" xr:uid="{00000000-0005-0000-0000-00007A010000}"/>
    <cellStyle name="Moneda [0] 3 2 3 2 3" xfId="380" xr:uid="{00000000-0005-0000-0000-00007B010000}"/>
    <cellStyle name="Moneda [0] 3 2 3 2 3 2" xfId="381" xr:uid="{00000000-0005-0000-0000-00007C010000}"/>
    <cellStyle name="Moneda [0] 3 2 3 2 3 2 2" xfId="382" xr:uid="{00000000-0005-0000-0000-00007D010000}"/>
    <cellStyle name="Moneda [0] 3 2 3 2 3 2 3" xfId="383" xr:uid="{00000000-0005-0000-0000-00007E010000}"/>
    <cellStyle name="Moneda [0] 3 2 3 2 3 3" xfId="384" xr:uid="{00000000-0005-0000-0000-00007F010000}"/>
    <cellStyle name="Moneda [0] 3 2 3 2 3 4" xfId="385" xr:uid="{00000000-0005-0000-0000-000080010000}"/>
    <cellStyle name="Moneda [0] 3 2 3 2 4" xfId="386" xr:uid="{00000000-0005-0000-0000-000081010000}"/>
    <cellStyle name="Moneda [0] 3 2 3 2 4 2" xfId="387" xr:uid="{00000000-0005-0000-0000-000082010000}"/>
    <cellStyle name="Moneda [0] 3 2 3 2 4 3" xfId="388" xr:uid="{00000000-0005-0000-0000-000083010000}"/>
    <cellStyle name="Moneda [0] 3 2 3 2 5" xfId="389" xr:uid="{00000000-0005-0000-0000-000084010000}"/>
    <cellStyle name="Moneda [0] 3 2 3 2 6" xfId="390" xr:uid="{00000000-0005-0000-0000-000085010000}"/>
    <cellStyle name="Moneda [0] 3 2 3 3" xfId="391" xr:uid="{00000000-0005-0000-0000-000086010000}"/>
    <cellStyle name="Moneda [0] 3 2 3 3 2" xfId="392" xr:uid="{00000000-0005-0000-0000-000087010000}"/>
    <cellStyle name="Moneda [0] 3 2 3 3 2 2" xfId="393" xr:uid="{00000000-0005-0000-0000-000088010000}"/>
    <cellStyle name="Moneda [0] 3 2 3 3 2 2 2" xfId="394" xr:uid="{00000000-0005-0000-0000-000089010000}"/>
    <cellStyle name="Moneda [0] 3 2 3 3 2 2 3" xfId="395" xr:uid="{00000000-0005-0000-0000-00008A010000}"/>
    <cellStyle name="Moneda [0] 3 2 3 3 2 3" xfId="396" xr:uid="{00000000-0005-0000-0000-00008B010000}"/>
    <cellStyle name="Moneda [0] 3 2 3 3 2 4" xfId="397" xr:uid="{00000000-0005-0000-0000-00008C010000}"/>
    <cellStyle name="Moneda [0] 3 2 3 3 3" xfId="398" xr:uid="{00000000-0005-0000-0000-00008D010000}"/>
    <cellStyle name="Moneda [0] 3 2 3 3 3 2" xfId="399" xr:uid="{00000000-0005-0000-0000-00008E010000}"/>
    <cellStyle name="Moneda [0] 3 2 3 3 3 3" xfId="400" xr:uid="{00000000-0005-0000-0000-00008F010000}"/>
    <cellStyle name="Moneda [0] 3 2 3 3 4" xfId="401" xr:uid="{00000000-0005-0000-0000-000090010000}"/>
    <cellStyle name="Moneda [0] 3 2 3 3 5" xfId="402" xr:uid="{00000000-0005-0000-0000-000091010000}"/>
    <cellStyle name="Moneda [0] 3 2 3 4" xfId="403" xr:uid="{00000000-0005-0000-0000-000092010000}"/>
    <cellStyle name="Moneda [0] 3 2 3 4 2" xfId="404" xr:uid="{00000000-0005-0000-0000-000093010000}"/>
    <cellStyle name="Moneda [0] 3 2 3 4 2 2" xfId="405" xr:uid="{00000000-0005-0000-0000-000094010000}"/>
    <cellStyle name="Moneda [0] 3 2 3 4 2 3" xfId="406" xr:uid="{00000000-0005-0000-0000-000095010000}"/>
    <cellStyle name="Moneda [0] 3 2 3 4 3" xfId="407" xr:uid="{00000000-0005-0000-0000-000096010000}"/>
    <cellStyle name="Moneda [0] 3 2 3 4 4" xfId="408" xr:uid="{00000000-0005-0000-0000-000097010000}"/>
    <cellStyle name="Moneda [0] 3 2 3 5" xfId="409" xr:uid="{00000000-0005-0000-0000-000098010000}"/>
    <cellStyle name="Moneda [0] 3 2 3 5 2" xfId="410" xr:uid="{00000000-0005-0000-0000-000099010000}"/>
    <cellStyle name="Moneda [0] 3 2 3 5 3" xfId="411" xr:uid="{00000000-0005-0000-0000-00009A010000}"/>
    <cellStyle name="Moneda [0] 3 2 3 6" xfId="412" xr:uid="{00000000-0005-0000-0000-00009B010000}"/>
    <cellStyle name="Moneda [0] 3 2 3 7" xfId="413" xr:uid="{00000000-0005-0000-0000-00009C010000}"/>
    <cellStyle name="Moneda [0] 3 2 4" xfId="414" xr:uid="{00000000-0005-0000-0000-00009D010000}"/>
    <cellStyle name="Moneda [0] 3 2 4 2" xfId="415" xr:uid="{00000000-0005-0000-0000-00009E010000}"/>
    <cellStyle name="Moneda [0] 3 2 4 2 2" xfId="416" xr:uid="{00000000-0005-0000-0000-00009F010000}"/>
    <cellStyle name="Moneda [0] 3 2 4 2 2 2" xfId="417" xr:uid="{00000000-0005-0000-0000-0000A0010000}"/>
    <cellStyle name="Moneda [0] 3 2 4 2 2 2 2" xfId="418" xr:uid="{00000000-0005-0000-0000-0000A1010000}"/>
    <cellStyle name="Moneda [0] 3 2 4 2 2 2 3" xfId="419" xr:uid="{00000000-0005-0000-0000-0000A2010000}"/>
    <cellStyle name="Moneda [0] 3 2 4 2 2 3" xfId="420" xr:uid="{00000000-0005-0000-0000-0000A3010000}"/>
    <cellStyle name="Moneda [0] 3 2 4 2 2 4" xfId="421" xr:uid="{00000000-0005-0000-0000-0000A4010000}"/>
    <cellStyle name="Moneda [0] 3 2 4 2 3" xfId="422" xr:uid="{00000000-0005-0000-0000-0000A5010000}"/>
    <cellStyle name="Moneda [0] 3 2 4 2 3 2" xfId="423" xr:uid="{00000000-0005-0000-0000-0000A6010000}"/>
    <cellStyle name="Moneda [0] 3 2 4 2 3 3" xfId="424" xr:uid="{00000000-0005-0000-0000-0000A7010000}"/>
    <cellStyle name="Moneda [0] 3 2 4 2 4" xfId="425" xr:uid="{00000000-0005-0000-0000-0000A8010000}"/>
    <cellStyle name="Moneda [0] 3 2 4 2 5" xfId="426" xr:uid="{00000000-0005-0000-0000-0000A9010000}"/>
    <cellStyle name="Moneda [0] 3 2 4 3" xfId="427" xr:uid="{00000000-0005-0000-0000-0000AA010000}"/>
    <cellStyle name="Moneda [0] 3 2 4 3 2" xfId="428" xr:uid="{00000000-0005-0000-0000-0000AB010000}"/>
    <cellStyle name="Moneda [0] 3 2 4 3 2 2" xfId="429" xr:uid="{00000000-0005-0000-0000-0000AC010000}"/>
    <cellStyle name="Moneda [0] 3 2 4 3 2 3" xfId="430" xr:uid="{00000000-0005-0000-0000-0000AD010000}"/>
    <cellStyle name="Moneda [0] 3 2 4 3 3" xfId="431" xr:uid="{00000000-0005-0000-0000-0000AE010000}"/>
    <cellStyle name="Moneda [0] 3 2 4 3 4" xfId="432" xr:uid="{00000000-0005-0000-0000-0000AF010000}"/>
    <cellStyle name="Moneda [0] 3 2 4 4" xfId="433" xr:uid="{00000000-0005-0000-0000-0000B0010000}"/>
    <cellStyle name="Moneda [0] 3 2 4 4 2" xfId="434" xr:uid="{00000000-0005-0000-0000-0000B1010000}"/>
    <cellStyle name="Moneda [0] 3 2 4 4 3" xfId="435" xr:uid="{00000000-0005-0000-0000-0000B2010000}"/>
    <cellStyle name="Moneda [0] 3 2 4 5" xfId="436" xr:uid="{00000000-0005-0000-0000-0000B3010000}"/>
    <cellStyle name="Moneda [0] 3 2 4 6" xfId="437" xr:uid="{00000000-0005-0000-0000-0000B4010000}"/>
    <cellStyle name="Moneda [0] 3 2 5" xfId="438" xr:uid="{00000000-0005-0000-0000-0000B5010000}"/>
    <cellStyle name="Moneda [0] 3 2 5 2" xfId="439" xr:uid="{00000000-0005-0000-0000-0000B6010000}"/>
    <cellStyle name="Moneda [0] 3 2 5 2 2" xfId="440" xr:uid="{00000000-0005-0000-0000-0000B7010000}"/>
    <cellStyle name="Moneda [0] 3 2 5 2 2 2" xfId="441" xr:uid="{00000000-0005-0000-0000-0000B8010000}"/>
    <cellStyle name="Moneda [0] 3 2 5 2 2 3" xfId="442" xr:uid="{00000000-0005-0000-0000-0000B9010000}"/>
    <cellStyle name="Moneda [0] 3 2 5 2 3" xfId="443" xr:uid="{00000000-0005-0000-0000-0000BA010000}"/>
    <cellStyle name="Moneda [0] 3 2 5 2 4" xfId="444" xr:uid="{00000000-0005-0000-0000-0000BB010000}"/>
    <cellStyle name="Moneda [0] 3 2 5 3" xfId="445" xr:uid="{00000000-0005-0000-0000-0000BC010000}"/>
    <cellStyle name="Moneda [0] 3 2 5 3 2" xfId="446" xr:uid="{00000000-0005-0000-0000-0000BD010000}"/>
    <cellStyle name="Moneda [0] 3 2 5 3 3" xfId="447" xr:uid="{00000000-0005-0000-0000-0000BE010000}"/>
    <cellStyle name="Moneda [0] 3 2 5 4" xfId="448" xr:uid="{00000000-0005-0000-0000-0000BF010000}"/>
    <cellStyle name="Moneda [0] 3 2 5 5" xfId="449" xr:uid="{00000000-0005-0000-0000-0000C0010000}"/>
    <cellStyle name="Moneda [0] 3 2 6" xfId="450" xr:uid="{00000000-0005-0000-0000-0000C1010000}"/>
    <cellStyle name="Moneda [0] 3 2 6 2" xfId="451" xr:uid="{00000000-0005-0000-0000-0000C2010000}"/>
    <cellStyle name="Moneda [0] 3 2 6 2 2" xfId="452" xr:uid="{00000000-0005-0000-0000-0000C3010000}"/>
    <cellStyle name="Moneda [0] 3 2 6 2 3" xfId="453" xr:uid="{00000000-0005-0000-0000-0000C4010000}"/>
    <cellStyle name="Moneda [0] 3 2 6 3" xfId="454" xr:uid="{00000000-0005-0000-0000-0000C5010000}"/>
    <cellStyle name="Moneda [0] 3 2 6 4" xfId="455" xr:uid="{00000000-0005-0000-0000-0000C6010000}"/>
    <cellStyle name="Moneda [0] 3 2 7" xfId="456" xr:uid="{00000000-0005-0000-0000-0000C7010000}"/>
    <cellStyle name="Moneda [0] 3 2 7 2" xfId="457" xr:uid="{00000000-0005-0000-0000-0000C8010000}"/>
    <cellStyle name="Moneda [0] 3 2 7 3" xfId="458" xr:uid="{00000000-0005-0000-0000-0000C9010000}"/>
    <cellStyle name="Moneda [0] 3 2 8" xfId="459" xr:uid="{00000000-0005-0000-0000-0000CA010000}"/>
    <cellStyle name="Moneda [0] 3 2 9" xfId="460" xr:uid="{00000000-0005-0000-0000-0000CB010000}"/>
    <cellStyle name="Moneda [0] 3 3" xfId="461" xr:uid="{00000000-0005-0000-0000-0000CC010000}"/>
    <cellStyle name="Moneda [0] 3 3 2" xfId="462" xr:uid="{00000000-0005-0000-0000-0000CD010000}"/>
    <cellStyle name="Moneda [0] 3 3 2 2" xfId="463" xr:uid="{00000000-0005-0000-0000-0000CE010000}"/>
    <cellStyle name="Moneda [0] 3 3 2 2 2" xfId="464" xr:uid="{00000000-0005-0000-0000-0000CF010000}"/>
    <cellStyle name="Moneda [0] 3 3 2 2 2 2" xfId="465" xr:uid="{00000000-0005-0000-0000-0000D0010000}"/>
    <cellStyle name="Moneda [0] 3 3 2 2 2 2 2" xfId="466" xr:uid="{00000000-0005-0000-0000-0000D1010000}"/>
    <cellStyle name="Moneda [0] 3 3 2 2 2 2 2 2" xfId="467" xr:uid="{00000000-0005-0000-0000-0000D2010000}"/>
    <cellStyle name="Moneda [0] 3 3 2 2 2 2 2 3" xfId="468" xr:uid="{00000000-0005-0000-0000-0000D3010000}"/>
    <cellStyle name="Moneda [0] 3 3 2 2 2 2 3" xfId="469" xr:uid="{00000000-0005-0000-0000-0000D4010000}"/>
    <cellStyle name="Moneda [0] 3 3 2 2 2 2 4" xfId="470" xr:uid="{00000000-0005-0000-0000-0000D5010000}"/>
    <cellStyle name="Moneda [0] 3 3 2 2 2 3" xfId="471" xr:uid="{00000000-0005-0000-0000-0000D6010000}"/>
    <cellStyle name="Moneda [0] 3 3 2 2 2 3 2" xfId="472" xr:uid="{00000000-0005-0000-0000-0000D7010000}"/>
    <cellStyle name="Moneda [0] 3 3 2 2 2 3 3" xfId="473" xr:uid="{00000000-0005-0000-0000-0000D8010000}"/>
    <cellStyle name="Moneda [0] 3 3 2 2 2 4" xfId="474" xr:uid="{00000000-0005-0000-0000-0000D9010000}"/>
    <cellStyle name="Moneda [0] 3 3 2 2 2 5" xfId="475" xr:uid="{00000000-0005-0000-0000-0000DA010000}"/>
    <cellStyle name="Moneda [0] 3 3 2 2 3" xfId="476" xr:uid="{00000000-0005-0000-0000-0000DB010000}"/>
    <cellStyle name="Moneda [0] 3 3 2 2 3 2" xfId="477" xr:uid="{00000000-0005-0000-0000-0000DC010000}"/>
    <cellStyle name="Moneda [0] 3 3 2 2 3 2 2" xfId="478" xr:uid="{00000000-0005-0000-0000-0000DD010000}"/>
    <cellStyle name="Moneda [0] 3 3 2 2 3 2 3" xfId="479" xr:uid="{00000000-0005-0000-0000-0000DE010000}"/>
    <cellStyle name="Moneda [0] 3 3 2 2 3 3" xfId="480" xr:uid="{00000000-0005-0000-0000-0000DF010000}"/>
    <cellStyle name="Moneda [0] 3 3 2 2 3 4" xfId="481" xr:uid="{00000000-0005-0000-0000-0000E0010000}"/>
    <cellStyle name="Moneda [0] 3 3 2 2 4" xfId="482" xr:uid="{00000000-0005-0000-0000-0000E1010000}"/>
    <cellStyle name="Moneda [0] 3 3 2 2 4 2" xfId="483" xr:uid="{00000000-0005-0000-0000-0000E2010000}"/>
    <cellStyle name="Moneda [0] 3 3 2 2 4 3" xfId="484" xr:uid="{00000000-0005-0000-0000-0000E3010000}"/>
    <cellStyle name="Moneda [0] 3 3 2 2 5" xfId="485" xr:uid="{00000000-0005-0000-0000-0000E4010000}"/>
    <cellStyle name="Moneda [0] 3 3 2 2 6" xfId="486" xr:uid="{00000000-0005-0000-0000-0000E5010000}"/>
    <cellStyle name="Moneda [0] 3 3 2 3" xfId="487" xr:uid="{00000000-0005-0000-0000-0000E6010000}"/>
    <cellStyle name="Moneda [0] 3 3 2 3 2" xfId="488" xr:uid="{00000000-0005-0000-0000-0000E7010000}"/>
    <cellStyle name="Moneda [0] 3 3 2 3 2 2" xfId="489" xr:uid="{00000000-0005-0000-0000-0000E8010000}"/>
    <cellStyle name="Moneda [0] 3 3 2 3 2 2 2" xfId="490" xr:uid="{00000000-0005-0000-0000-0000E9010000}"/>
    <cellStyle name="Moneda [0] 3 3 2 3 2 2 3" xfId="491" xr:uid="{00000000-0005-0000-0000-0000EA010000}"/>
    <cellStyle name="Moneda [0] 3 3 2 3 2 3" xfId="492" xr:uid="{00000000-0005-0000-0000-0000EB010000}"/>
    <cellStyle name="Moneda [0] 3 3 2 3 2 4" xfId="493" xr:uid="{00000000-0005-0000-0000-0000EC010000}"/>
    <cellStyle name="Moneda [0] 3 3 2 3 3" xfId="494" xr:uid="{00000000-0005-0000-0000-0000ED010000}"/>
    <cellStyle name="Moneda [0] 3 3 2 3 3 2" xfId="495" xr:uid="{00000000-0005-0000-0000-0000EE010000}"/>
    <cellStyle name="Moneda [0] 3 3 2 3 3 3" xfId="496" xr:uid="{00000000-0005-0000-0000-0000EF010000}"/>
    <cellStyle name="Moneda [0] 3 3 2 3 4" xfId="497" xr:uid="{00000000-0005-0000-0000-0000F0010000}"/>
    <cellStyle name="Moneda [0] 3 3 2 3 5" xfId="498" xr:uid="{00000000-0005-0000-0000-0000F1010000}"/>
    <cellStyle name="Moneda [0] 3 3 2 4" xfId="499" xr:uid="{00000000-0005-0000-0000-0000F2010000}"/>
    <cellStyle name="Moneda [0] 3 3 2 4 2" xfId="500" xr:uid="{00000000-0005-0000-0000-0000F3010000}"/>
    <cellStyle name="Moneda [0] 3 3 2 4 2 2" xfId="501" xr:uid="{00000000-0005-0000-0000-0000F4010000}"/>
    <cellStyle name="Moneda [0] 3 3 2 4 2 3" xfId="502" xr:uid="{00000000-0005-0000-0000-0000F5010000}"/>
    <cellStyle name="Moneda [0] 3 3 2 4 3" xfId="503" xr:uid="{00000000-0005-0000-0000-0000F6010000}"/>
    <cellStyle name="Moneda [0] 3 3 2 4 4" xfId="504" xr:uid="{00000000-0005-0000-0000-0000F7010000}"/>
    <cellStyle name="Moneda [0] 3 3 2 5" xfId="505" xr:uid="{00000000-0005-0000-0000-0000F8010000}"/>
    <cellStyle name="Moneda [0] 3 3 2 5 2" xfId="506" xr:uid="{00000000-0005-0000-0000-0000F9010000}"/>
    <cellStyle name="Moneda [0] 3 3 2 5 3" xfId="507" xr:uid="{00000000-0005-0000-0000-0000FA010000}"/>
    <cellStyle name="Moneda [0] 3 3 2 6" xfId="508" xr:uid="{00000000-0005-0000-0000-0000FB010000}"/>
    <cellStyle name="Moneda [0] 3 3 2 7" xfId="509" xr:uid="{00000000-0005-0000-0000-0000FC010000}"/>
    <cellStyle name="Moneda [0] 3 3 3" xfId="510" xr:uid="{00000000-0005-0000-0000-0000FD010000}"/>
    <cellStyle name="Moneda [0] 3 3 3 2" xfId="511" xr:uid="{00000000-0005-0000-0000-0000FE010000}"/>
    <cellStyle name="Moneda [0] 3 3 3 2 2" xfId="512" xr:uid="{00000000-0005-0000-0000-0000FF010000}"/>
    <cellStyle name="Moneda [0] 3 3 3 2 2 2" xfId="513" xr:uid="{00000000-0005-0000-0000-000000020000}"/>
    <cellStyle name="Moneda [0] 3 3 3 2 2 2 2" xfId="514" xr:uid="{00000000-0005-0000-0000-000001020000}"/>
    <cellStyle name="Moneda [0] 3 3 3 2 2 2 3" xfId="515" xr:uid="{00000000-0005-0000-0000-000002020000}"/>
    <cellStyle name="Moneda [0] 3 3 3 2 2 3" xfId="516" xr:uid="{00000000-0005-0000-0000-000003020000}"/>
    <cellStyle name="Moneda [0] 3 3 3 2 2 4" xfId="517" xr:uid="{00000000-0005-0000-0000-000004020000}"/>
    <cellStyle name="Moneda [0] 3 3 3 2 3" xfId="518" xr:uid="{00000000-0005-0000-0000-000005020000}"/>
    <cellStyle name="Moneda [0] 3 3 3 2 3 2" xfId="519" xr:uid="{00000000-0005-0000-0000-000006020000}"/>
    <cellStyle name="Moneda [0] 3 3 3 2 3 3" xfId="520" xr:uid="{00000000-0005-0000-0000-000007020000}"/>
    <cellStyle name="Moneda [0] 3 3 3 2 4" xfId="521" xr:uid="{00000000-0005-0000-0000-000008020000}"/>
    <cellStyle name="Moneda [0] 3 3 3 2 5" xfId="522" xr:uid="{00000000-0005-0000-0000-000009020000}"/>
    <cellStyle name="Moneda [0] 3 3 3 3" xfId="523" xr:uid="{00000000-0005-0000-0000-00000A020000}"/>
    <cellStyle name="Moneda [0] 3 3 3 3 2" xfId="524" xr:uid="{00000000-0005-0000-0000-00000B020000}"/>
    <cellStyle name="Moneda [0] 3 3 3 3 2 2" xfId="525" xr:uid="{00000000-0005-0000-0000-00000C020000}"/>
    <cellStyle name="Moneda [0] 3 3 3 3 2 3" xfId="526" xr:uid="{00000000-0005-0000-0000-00000D020000}"/>
    <cellStyle name="Moneda [0] 3 3 3 3 3" xfId="527" xr:uid="{00000000-0005-0000-0000-00000E020000}"/>
    <cellStyle name="Moneda [0] 3 3 3 3 4" xfId="528" xr:uid="{00000000-0005-0000-0000-00000F020000}"/>
    <cellStyle name="Moneda [0] 3 3 3 4" xfId="529" xr:uid="{00000000-0005-0000-0000-000010020000}"/>
    <cellStyle name="Moneda [0] 3 3 3 4 2" xfId="530" xr:uid="{00000000-0005-0000-0000-000011020000}"/>
    <cellStyle name="Moneda [0] 3 3 3 4 3" xfId="531" xr:uid="{00000000-0005-0000-0000-000012020000}"/>
    <cellStyle name="Moneda [0] 3 3 3 5" xfId="532" xr:uid="{00000000-0005-0000-0000-000013020000}"/>
    <cellStyle name="Moneda [0] 3 3 3 6" xfId="533" xr:uid="{00000000-0005-0000-0000-000014020000}"/>
    <cellStyle name="Moneda [0] 3 3 4" xfId="534" xr:uid="{00000000-0005-0000-0000-000015020000}"/>
    <cellStyle name="Moneda [0] 3 3 4 2" xfId="535" xr:uid="{00000000-0005-0000-0000-000016020000}"/>
    <cellStyle name="Moneda [0] 3 3 4 2 2" xfId="536" xr:uid="{00000000-0005-0000-0000-000017020000}"/>
    <cellStyle name="Moneda [0] 3 3 4 2 2 2" xfId="537" xr:uid="{00000000-0005-0000-0000-000018020000}"/>
    <cellStyle name="Moneda [0] 3 3 4 2 2 3" xfId="538" xr:uid="{00000000-0005-0000-0000-000019020000}"/>
    <cellStyle name="Moneda [0] 3 3 4 2 3" xfId="539" xr:uid="{00000000-0005-0000-0000-00001A020000}"/>
    <cellStyle name="Moneda [0] 3 3 4 2 4" xfId="540" xr:uid="{00000000-0005-0000-0000-00001B020000}"/>
    <cellStyle name="Moneda [0] 3 3 4 3" xfId="541" xr:uid="{00000000-0005-0000-0000-00001C020000}"/>
    <cellStyle name="Moneda [0] 3 3 4 3 2" xfId="542" xr:uid="{00000000-0005-0000-0000-00001D020000}"/>
    <cellStyle name="Moneda [0] 3 3 4 3 3" xfId="543" xr:uid="{00000000-0005-0000-0000-00001E020000}"/>
    <cellStyle name="Moneda [0] 3 3 4 4" xfId="544" xr:uid="{00000000-0005-0000-0000-00001F020000}"/>
    <cellStyle name="Moneda [0] 3 3 4 5" xfId="545" xr:uid="{00000000-0005-0000-0000-000020020000}"/>
    <cellStyle name="Moneda [0] 3 3 5" xfId="546" xr:uid="{00000000-0005-0000-0000-000021020000}"/>
    <cellStyle name="Moneda [0] 3 3 5 2" xfId="547" xr:uid="{00000000-0005-0000-0000-000022020000}"/>
    <cellStyle name="Moneda [0] 3 3 5 2 2" xfId="548" xr:uid="{00000000-0005-0000-0000-000023020000}"/>
    <cellStyle name="Moneda [0] 3 3 5 2 3" xfId="549" xr:uid="{00000000-0005-0000-0000-000024020000}"/>
    <cellStyle name="Moneda [0] 3 3 5 3" xfId="550" xr:uid="{00000000-0005-0000-0000-000025020000}"/>
    <cellStyle name="Moneda [0] 3 3 5 4" xfId="551" xr:uid="{00000000-0005-0000-0000-000026020000}"/>
    <cellStyle name="Moneda [0] 3 3 6" xfId="552" xr:uid="{00000000-0005-0000-0000-000027020000}"/>
    <cellStyle name="Moneda [0] 3 3 6 2" xfId="553" xr:uid="{00000000-0005-0000-0000-000028020000}"/>
    <cellStyle name="Moneda [0] 3 3 6 3" xfId="554" xr:uid="{00000000-0005-0000-0000-000029020000}"/>
    <cellStyle name="Moneda [0] 3 3 7" xfId="555" xr:uid="{00000000-0005-0000-0000-00002A020000}"/>
    <cellStyle name="Moneda [0] 3 3 8" xfId="556" xr:uid="{00000000-0005-0000-0000-00002B020000}"/>
    <cellStyle name="Moneda [0] 3 4" xfId="557" xr:uid="{00000000-0005-0000-0000-00002C020000}"/>
    <cellStyle name="Moneda [0] 3 4 2" xfId="558" xr:uid="{00000000-0005-0000-0000-00002D020000}"/>
    <cellStyle name="Moneda [0] 3 4 2 2" xfId="559" xr:uid="{00000000-0005-0000-0000-00002E020000}"/>
    <cellStyle name="Moneda [0] 3 4 2 2 2" xfId="560" xr:uid="{00000000-0005-0000-0000-00002F020000}"/>
    <cellStyle name="Moneda [0] 3 4 2 2 2 2" xfId="561" xr:uid="{00000000-0005-0000-0000-000030020000}"/>
    <cellStyle name="Moneda [0] 3 4 2 2 2 2 2" xfId="562" xr:uid="{00000000-0005-0000-0000-000031020000}"/>
    <cellStyle name="Moneda [0] 3 4 2 2 2 2 2 2" xfId="563" xr:uid="{00000000-0005-0000-0000-000032020000}"/>
    <cellStyle name="Moneda [0] 3 4 2 2 2 2 2 3" xfId="564" xr:uid="{00000000-0005-0000-0000-000033020000}"/>
    <cellStyle name="Moneda [0] 3 4 2 2 2 2 3" xfId="565" xr:uid="{00000000-0005-0000-0000-000034020000}"/>
    <cellStyle name="Moneda [0] 3 4 2 2 2 2 4" xfId="566" xr:uid="{00000000-0005-0000-0000-000035020000}"/>
    <cellStyle name="Moneda [0] 3 4 2 2 2 3" xfId="567" xr:uid="{00000000-0005-0000-0000-000036020000}"/>
    <cellStyle name="Moneda [0] 3 4 2 2 2 3 2" xfId="568" xr:uid="{00000000-0005-0000-0000-000037020000}"/>
    <cellStyle name="Moneda [0] 3 4 2 2 2 3 3" xfId="569" xr:uid="{00000000-0005-0000-0000-000038020000}"/>
    <cellStyle name="Moneda [0] 3 4 2 2 2 4" xfId="570" xr:uid="{00000000-0005-0000-0000-000039020000}"/>
    <cellStyle name="Moneda [0] 3 4 2 2 2 5" xfId="571" xr:uid="{00000000-0005-0000-0000-00003A020000}"/>
    <cellStyle name="Moneda [0] 3 4 2 2 3" xfId="572" xr:uid="{00000000-0005-0000-0000-00003B020000}"/>
    <cellStyle name="Moneda [0] 3 4 2 2 3 2" xfId="573" xr:uid="{00000000-0005-0000-0000-00003C020000}"/>
    <cellStyle name="Moneda [0] 3 4 2 2 3 2 2" xfId="574" xr:uid="{00000000-0005-0000-0000-00003D020000}"/>
    <cellStyle name="Moneda [0] 3 4 2 2 3 2 3" xfId="575" xr:uid="{00000000-0005-0000-0000-00003E020000}"/>
    <cellStyle name="Moneda [0] 3 4 2 2 3 3" xfId="576" xr:uid="{00000000-0005-0000-0000-00003F020000}"/>
    <cellStyle name="Moneda [0] 3 4 2 2 3 4" xfId="577" xr:uid="{00000000-0005-0000-0000-000040020000}"/>
    <cellStyle name="Moneda [0] 3 4 2 2 4" xfId="578" xr:uid="{00000000-0005-0000-0000-000041020000}"/>
    <cellStyle name="Moneda [0] 3 4 2 2 4 2" xfId="579" xr:uid="{00000000-0005-0000-0000-000042020000}"/>
    <cellStyle name="Moneda [0] 3 4 2 2 4 3" xfId="580" xr:uid="{00000000-0005-0000-0000-000043020000}"/>
    <cellStyle name="Moneda [0] 3 4 2 2 5" xfId="581" xr:uid="{00000000-0005-0000-0000-000044020000}"/>
    <cellStyle name="Moneda [0] 3 4 2 2 6" xfId="582" xr:uid="{00000000-0005-0000-0000-000045020000}"/>
    <cellStyle name="Moneda [0] 3 4 2 3" xfId="583" xr:uid="{00000000-0005-0000-0000-000046020000}"/>
    <cellStyle name="Moneda [0] 3 4 2 3 2" xfId="584" xr:uid="{00000000-0005-0000-0000-000047020000}"/>
    <cellStyle name="Moneda [0] 3 4 2 3 2 2" xfId="585" xr:uid="{00000000-0005-0000-0000-000048020000}"/>
    <cellStyle name="Moneda [0] 3 4 2 3 2 2 2" xfId="586" xr:uid="{00000000-0005-0000-0000-000049020000}"/>
    <cellStyle name="Moneda [0] 3 4 2 3 2 2 3" xfId="587" xr:uid="{00000000-0005-0000-0000-00004A020000}"/>
    <cellStyle name="Moneda [0] 3 4 2 3 2 3" xfId="588" xr:uid="{00000000-0005-0000-0000-00004B020000}"/>
    <cellStyle name="Moneda [0] 3 4 2 3 2 4" xfId="589" xr:uid="{00000000-0005-0000-0000-00004C020000}"/>
    <cellStyle name="Moneda [0] 3 4 2 3 3" xfId="590" xr:uid="{00000000-0005-0000-0000-00004D020000}"/>
    <cellStyle name="Moneda [0] 3 4 2 3 3 2" xfId="591" xr:uid="{00000000-0005-0000-0000-00004E020000}"/>
    <cellStyle name="Moneda [0] 3 4 2 3 3 3" xfId="592" xr:uid="{00000000-0005-0000-0000-00004F020000}"/>
    <cellStyle name="Moneda [0] 3 4 2 3 4" xfId="593" xr:uid="{00000000-0005-0000-0000-000050020000}"/>
    <cellStyle name="Moneda [0] 3 4 2 3 5" xfId="594" xr:uid="{00000000-0005-0000-0000-000051020000}"/>
    <cellStyle name="Moneda [0] 3 4 2 4" xfId="595" xr:uid="{00000000-0005-0000-0000-000052020000}"/>
    <cellStyle name="Moneda [0] 3 4 2 4 2" xfId="596" xr:uid="{00000000-0005-0000-0000-000053020000}"/>
    <cellStyle name="Moneda [0] 3 4 2 4 2 2" xfId="597" xr:uid="{00000000-0005-0000-0000-000054020000}"/>
    <cellStyle name="Moneda [0] 3 4 2 4 2 3" xfId="598" xr:uid="{00000000-0005-0000-0000-000055020000}"/>
    <cellStyle name="Moneda [0] 3 4 2 4 3" xfId="599" xr:uid="{00000000-0005-0000-0000-000056020000}"/>
    <cellStyle name="Moneda [0] 3 4 2 4 4" xfId="600" xr:uid="{00000000-0005-0000-0000-000057020000}"/>
    <cellStyle name="Moneda [0] 3 4 2 5" xfId="601" xr:uid="{00000000-0005-0000-0000-000058020000}"/>
    <cellStyle name="Moneda [0] 3 4 2 5 2" xfId="602" xr:uid="{00000000-0005-0000-0000-000059020000}"/>
    <cellStyle name="Moneda [0] 3 4 2 5 3" xfId="603" xr:uid="{00000000-0005-0000-0000-00005A020000}"/>
    <cellStyle name="Moneda [0] 3 4 2 6" xfId="604" xr:uid="{00000000-0005-0000-0000-00005B020000}"/>
    <cellStyle name="Moneda [0] 3 4 2 7" xfId="605" xr:uid="{00000000-0005-0000-0000-00005C020000}"/>
    <cellStyle name="Moneda [0] 3 4 3" xfId="606" xr:uid="{00000000-0005-0000-0000-00005D020000}"/>
    <cellStyle name="Moneda [0] 3 4 3 2" xfId="607" xr:uid="{00000000-0005-0000-0000-00005E020000}"/>
    <cellStyle name="Moneda [0] 3 4 3 2 2" xfId="608" xr:uid="{00000000-0005-0000-0000-00005F020000}"/>
    <cellStyle name="Moneda [0] 3 4 3 2 2 2" xfId="609" xr:uid="{00000000-0005-0000-0000-000060020000}"/>
    <cellStyle name="Moneda [0] 3 4 3 2 2 2 2" xfId="610" xr:uid="{00000000-0005-0000-0000-000061020000}"/>
    <cellStyle name="Moneda [0] 3 4 3 2 2 2 3" xfId="611" xr:uid="{00000000-0005-0000-0000-000062020000}"/>
    <cellStyle name="Moneda [0] 3 4 3 2 2 3" xfId="612" xr:uid="{00000000-0005-0000-0000-000063020000}"/>
    <cellStyle name="Moneda [0] 3 4 3 2 2 4" xfId="613" xr:uid="{00000000-0005-0000-0000-000064020000}"/>
    <cellStyle name="Moneda [0] 3 4 3 2 3" xfId="614" xr:uid="{00000000-0005-0000-0000-000065020000}"/>
    <cellStyle name="Moneda [0] 3 4 3 2 3 2" xfId="615" xr:uid="{00000000-0005-0000-0000-000066020000}"/>
    <cellStyle name="Moneda [0] 3 4 3 2 3 3" xfId="616" xr:uid="{00000000-0005-0000-0000-000067020000}"/>
    <cellStyle name="Moneda [0] 3 4 3 2 4" xfId="617" xr:uid="{00000000-0005-0000-0000-000068020000}"/>
    <cellStyle name="Moneda [0] 3 4 3 2 5" xfId="618" xr:uid="{00000000-0005-0000-0000-000069020000}"/>
    <cellStyle name="Moneda [0] 3 4 3 3" xfId="619" xr:uid="{00000000-0005-0000-0000-00006A020000}"/>
    <cellStyle name="Moneda [0] 3 4 3 3 2" xfId="620" xr:uid="{00000000-0005-0000-0000-00006B020000}"/>
    <cellStyle name="Moneda [0] 3 4 3 3 2 2" xfId="621" xr:uid="{00000000-0005-0000-0000-00006C020000}"/>
    <cellStyle name="Moneda [0] 3 4 3 3 2 3" xfId="622" xr:uid="{00000000-0005-0000-0000-00006D020000}"/>
    <cellStyle name="Moneda [0] 3 4 3 3 3" xfId="623" xr:uid="{00000000-0005-0000-0000-00006E020000}"/>
    <cellStyle name="Moneda [0] 3 4 3 3 4" xfId="624" xr:uid="{00000000-0005-0000-0000-00006F020000}"/>
    <cellStyle name="Moneda [0] 3 4 3 4" xfId="625" xr:uid="{00000000-0005-0000-0000-000070020000}"/>
    <cellStyle name="Moneda [0] 3 4 3 4 2" xfId="626" xr:uid="{00000000-0005-0000-0000-000071020000}"/>
    <cellStyle name="Moneda [0] 3 4 3 4 3" xfId="627" xr:uid="{00000000-0005-0000-0000-000072020000}"/>
    <cellStyle name="Moneda [0] 3 4 3 5" xfId="628" xr:uid="{00000000-0005-0000-0000-000073020000}"/>
    <cellStyle name="Moneda [0] 3 4 3 6" xfId="629" xr:uid="{00000000-0005-0000-0000-000074020000}"/>
    <cellStyle name="Moneda [0] 3 4 4" xfId="630" xr:uid="{00000000-0005-0000-0000-000075020000}"/>
    <cellStyle name="Moneda [0] 3 4 4 2" xfId="631" xr:uid="{00000000-0005-0000-0000-000076020000}"/>
    <cellStyle name="Moneda [0] 3 4 4 2 2" xfId="632" xr:uid="{00000000-0005-0000-0000-000077020000}"/>
    <cellStyle name="Moneda [0] 3 4 4 2 2 2" xfId="633" xr:uid="{00000000-0005-0000-0000-000078020000}"/>
    <cellStyle name="Moneda [0] 3 4 4 2 2 3" xfId="634" xr:uid="{00000000-0005-0000-0000-000079020000}"/>
    <cellStyle name="Moneda [0] 3 4 4 2 3" xfId="635" xr:uid="{00000000-0005-0000-0000-00007A020000}"/>
    <cellStyle name="Moneda [0] 3 4 4 2 4" xfId="636" xr:uid="{00000000-0005-0000-0000-00007B020000}"/>
    <cellStyle name="Moneda [0] 3 4 4 3" xfId="637" xr:uid="{00000000-0005-0000-0000-00007C020000}"/>
    <cellStyle name="Moneda [0] 3 4 4 3 2" xfId="638" xr:uid="{00000000-0005-0000-0000-00007D020000}"/>
    <cellStyle name="Moneda [0] 3 4 4 3 3" xfId="639" xr:uid="{00000000-0005-0000-0000-00007E020000}"/>
    <cellStyle name="Moneda [0] 3 4 4 4" xfId="640" xr:uid="{00000000-0005-0000-0000-00007F020000}"/>
    <cellStyle name="Moneda [0] 3 4 4 5" xfId="641" xr:uid="{00000000-0005-0000-0000-000080020000}"/>
    <cellStyle name="Moneda [0] 3 4 5" xfId="642" xr:uid="{00000000-0005-0000-0000-000081020000}"/>
    <cellStyle name="Moneda [0] 3 4 5 2" xfId="643" xr:uid="{00000000-0005-0000-0000-000082020000}"/>
    <cellStyle name="Moneda [0] 3 4 5 2 2" xfId="644" xr:uid="{00000000-0005-0000-0000-000083020000}"/>
    <cellStyle name="Moneda [0] 3 4 5 2 3" xfId="645" xr:uid="{00000000-0005-0000-0000-000084020000}"/>
    <cellStyle name="Moneda [0] 3 4 5 3" xfId="646" xr:uid="{00000000-0005-0000-0000-000085020000}"/>
    <cellStyle name="Moneda [0] 3 4 5 4" xfId="647" xr:uid="{00000000-0005-0000-0000-000086020000}"/>
    <cellStyle name="Moneda [0] 3 4 6" xfId="648" xr:uid="{00000000-0005-0000-0000-000087020000}"/>
    <cellStyle name="Moneda [0] 3 4 6 2" xfId="649" xr:uid="{00000000-0005-0000-0000-000088020000}"/>
    <cellStyle name="Moneda [0] 3 4 6 3" xfId="650" xr:uid="{00000000-0005-0000-0000-000089020000}"/>
    <cellStyle name="Moneda [0] 3 4 7" xfId="651" xr:uid="{00000000-0005-0000-0000-00008A020000}"/>
    <cellStyle name="Moneda [0] 3 4 8" xfId="652" xr:uid="{00000000-0005-0000-0000-00008B020000}"/>
    <cellStyle name="Moneda [0] 3 5" xfId="653" xr:uid="{00000000-0005-0000-0000-00008C020000}"/>
    <cellStyle name="Moneda [0] 3 5 2" xfId="654" xr:uid="{00000000-0005-0000-0000-00008D020000}"/>
    <cellStyle name="Moneda [0] 3 5 2 2" xfId="655" xr:uid="{00000000-0005-0000-0000-00008E020000}"/>
    <cellStyle name="Moneda [0] 3 5 2 2 2" xfId="656" xr:uid="{00000000-0005-0000-0000-00008F020000}"/>
    <cellStyle name="Moneda [0] 3 5 2 2 2 2" xfId="657" xr:uid="{00000000-0005-0000-0000-000090020000}"/>
    <cellStyle name="Moneda [0] 3 5 2 2 2 2 2" xfId="658" xr:uid="{00000000-0005-0000-0000-000091020000}"/>
    <cellStyle name="Moneda [0] 3 5 2 2 2 2 3" xfId="659" xr:uid="{00000000-0005-0000-0000-000092020000}"/>
    <cellStyle name="Moneda [0] 3 5 2 2 2 3" xfId="660" xr:uid="{00000000-0005-0000-0000-000093020000}"/>
    <cellStyle name="Moneda [0] 3 5 2 2 2 4" xfId="661" xr:uid="{00000000-0005-0000-0000-000094020000}"/>
    <cellStyle name="Moneda [0] 3 5 2 2 3" xfId="662" xr:uid="{00000000-0005-0000-0000-000095020000}"/>
    <cellStyle name="Moneda [0] 3 5 2 2 3 2" xfId="663" xr:uid="{00000000-0005-0000-0000-000096020000}"/>
    <cellStyle name="Moneda [0] 3 5 2 2 3 3" xfId="664" xr:uid="{00000000-0005-0000-0000-000097020000}"/>
    <cellStyle name="Moneda [0] 3 5 2 2 4" xfId="665" xr:uid="{00000000-0005-0000-0000-000098020000}"/>
    <cellStyle name="Moneda [0] 3 5 2 2 5" xfId="666" xr:uid="{00000000-0005-0000-0000-000099020000}"/>
    <cellStyle name="Moneda [0] 3 5 2 3" xfId="667" xr:uid="{00000000-0005-0000-0000-00009A020000}"/>
    <cellStyle name="Moneda [0] 3 5 2 3 2" xfId="668" xr:uid="{00000000-0005-0000-0000-00009B020000}"/>
    <cellStyle name="Moneda [0] 3 5 2 3 2 2" xfId="669" xr:uid="{00000000-0005-0000-0000-00009C020000}"/>
    <cellStyle name="Moneda [0] 3 5 2 3 2 3" xfId="670" xr:uid="{00000000-0005-0000-0000-00009D020000}"/>
    <cellStyle name="Moneda [0] 3 5 2 3 3" xfId="671" xr:uid="{00000000-0005-0000-0000-00009E020000}"/>
    <cellStyle name="Moneda [0] 3 5 2 3 4" xfId="672" xr:uid="{00000000-0005-0000-0000-00009F020000}"/>
    <cellStyle name="Moneda [0] 3 5 2 4" xfId="673" xr:uid="{00000000-0005-0000-0000-0000A0020000}"/>
    <cellStyle name="Moneda [0] 3 5 2 4 2" xfId="674" xr:uid="{00000000-0005-0000-0000-0000A1020000}"/>
    <cellStyle name="Moneda [0] 3 5 2 4 3" xfId="675" xr:uid="{00000000-0005-0000-0000-0000A2020000}"/>
    <cellStyle name="Moneda [0] 3 5 2 5" xfId="676" xr:uid="{00000000-0005-0000-0000-0000A3020000}"/>
    <cellStyle name="Moneda [0] 3 5 2 6" xfId="677" xr:uid="{00000000-0005-0000-0000-0000A4020000}"/>
    <cellStyle name="Moneda [0] 3 5 3" xfId="678" xr:uid="{00000000-0005-0000-0000-0000A5020000}"/>
    <cellStyle name="Moneda [0] 3 5 3 2" xfId="679" xr:uid="{00000000-0005-0000-0000-0000A6020000}"/>
    <cellStyle name="Moneda [0] 3 5 3 2 2" xfId="680" xr:uid="{00000000-0005-0000-0000-0000A7020000}"/>
    <cellStyle name="Moneda [0] 3 5 3 2 2 2" xfId="681" xr:uid="{00000000-0005-0000-0000-0000A8020000}"/>
    <cellStyle name="Moneda [0] 3 5 3 2 2 3" xfId="682" xr:uid="{00000000-0005-0000-0000-0000A9020000}"/>
    <cellStyle name="Moneda [0] 3 5 3 2 3" xfId="683" xr:uid="{00000000-0005-0000-0000-0000AA020000}"/>
    <cellStyle name="Moneda [0] 3 5 3 2 4" xfId="684" xr:uid="{00000000-0005-0000-0000-0000AB020000}"/>
    <cellStyle name="Moneda [0] 3 5 3 3" xfId="685" xr:uid="{00000000-0005-0000-0000-0000AC020000}"/>
    <cellStyle name="Moneda [0] 3 5 3 3 2" xfId="686" xr:uid="{00000000-0005-0000-0000-0000AD020000}"/>
    <cellStyle name="Moneda [0] 3 5 3 3 3" xfId="687" xr:uid="{00000000-0005-0000-0000-0000AE020000}"/>
    <cellStyle name="Moneda [0] 3 5 3 4" xfId="688" xr:uid="{00000000-0005-0000-0000-0000AF020000}"/>
    <cellStyle name="Moneda [0] 3 5 3 5" xfId="689" xr:uid="{00000000-0005-0000-0000-0000B0020000}"/>
    <cellStyle name="Moneda [0] 3 5 4" xfId="690" xr:uid="{00000000-0005-0000-0000-0000B1020000}"/>
    <cellStyle name="Moneda [0] 3 5 4 2" xfId="691" xr:uid="{00000000-0005-0000-0000-0000B2020000}"/>
    <cellStyle name="Moneda [0] 3 5 4 2 2" xfId="692" xr:uid="{00000000-0005-0000-0000-0000B3020000}"/>
    <cellStyle name="Moneda [0] 3 5 4 2 3" xfId="693" xr:uid="{00000000-0005-0000-0000-0000B4020000}"/>
    <cellStyle name="Moneda [0] 3 5 4 3" xfId="694" xr:uid="{00000000-0005-0000-0000-0000B5020000}"/>
    <cellStyle name="Moneda [0] 3 5 4 4" xfId="695" xr:uid="{00000000-0005-0000-0000-0000B6020000}"/>
    <cellStyle name="Moneda [0] 3 5 5" xfId="696" xr:uid="{00000000-0005-0000-0000-0000B7020000}"/>
    <cellStyle name="Moneda [0] 3 5 5 2" xfId="697" xr:uid="{00000000-0005-0000-0000-0000B8020000}"/>
    <cellStyle name="Moneda [0] 3 5 5 3" xfId="698" xr:uid="{00000000-0005-0000-0000-0000B9020000}"/>
    <cellStyle name="Moneda [0] 3 5 6" xfId="699" xr:uid="{00000000-0005-0000-0000-0000BA020000}"/>
    <cellStyle name="Moneda [0] 3 5 7" xfId="700" xr:uid="{00000000-0005-0000-0000-0000BB020000}"/>
    <cellStyle name="Moneda [0] 3 6" xfId="701" xr:uid="{00000000-0005-0000-0000-0000BC020000}"/>
    <cellStyle name="Moneda [0] 3 6 2" xfId="702" xr:uid="{00000000-0005-0000-0000-0000BD020000}"/>
    <cellStyle name="Moneda [0] 3 6 2 2" xfId="703" xr:uid="{00000000-0005-0000-0000-0000BE020000}"/>
    <cellStyle name="Moneda [0] 3 6 2 2 2" xfId="704" xr:uid="{00000000-0005-0000-0000-0000BF020000}"/>
    <cellStyle name="Moneda [0] 3 6 2 2 2 2" xfId="705" xr:uid="{00000000-0005-0000-0000-0000C0020000}"/>
    <cellStyle name="Moneda [0] 3 6 2 2 2 3" xfId="706" xr:uid="{00000000-0005-0000-0000-0000C1020000}"/>
    <cellStyle name="Moneda [0] 3 6 2 2 3" xfId="707" xr:uid="{00000000-0005-0000-0000-0000C2020000}"/>
    <cellStyle name="Moneda [0] 3 6 2 2 4" xfId="708" xr:uid="{00000000-0005-0000-0000-0000C3020000}"/>
    <cellStyle name="Moneda [0] 3 6 2 3" xfId="709" xr:uid="{00000000-0005-0000-0000-0000C4020000}"/>
    <cellStyle name="Moneda [0] 3 6 2 3 2" xfId="710" xr:uid="{00000000-0005-0000-0000-0000C5020000}"/>
    <cellStyle name="Moneda [0] 3 6 2 3 3" xfId="711" xr:uid="{00000000-0005-0000-0000-0000C6020000}"/>
    <cellStyle name="Moneda [0] 3 6 2 4" xfId="712" xr:uid="{00000000-0005-0000-0000-0000C7020000}"/>
    <cellStyle name="Moneda [0] 3 6 2 5" xfId="713" xr:uid="{00000000-0005-0000-0000-0000C8020000}"/>
    <cellStyle name="Moneda [0] 3 6 3" xfId="714" xr:uid="{00000000-0005-0000-0000-0000C9020000}"/>
    <cellStyle name="Moneda [0] 3 6 3 2" xfId="715" xr:uid="{00000000-0005-0000-0000-0000CA020000}"/>
    <cellStyle name="Moneda [0] 3 6 3 2 2" xfId="716" xr:uid="{00000000-0005-0000-0000-0000CB020000}"/>
    <cellStyle name="Moneda [0] 3 6 3 2 3" xfId="717" xr:uid="{00000000-0005-0000-0000-0000CC020000}"/>
    <cellStyle name="Moneda [0] 3 6 3 3" xfId="718" xr:uid="{00000000-0005-0000-0000-0000CD020000}"/>
    <cellStyle name="Moneda [0] 3 6 3 4" xfId="719" xr:uid="{00000000-0005-0000-0000-0000CE020000}"/>
    <cellStyle name="Moneda [0] 3 6 4" xfId="720" xr:uid="{00000000-0005-0000-0000-0000CF020000}"/>
    <cellStyle name="Moneda [0] 3 6 4 2" xfId="721" xr:uid="{00000000-0005-0000-0000-0000D0020000}"/>
    <cellStyle name="Moneda [0] 3 6 4 3" xfId="722" xr:uid="{00000000-0005-0000-0000-0000D1020000}"/>
    <cellStyle name="Moneda [0] 3 6 5" xfId="723" xr:uid="{00000000-0005-0000-0000-0000D2020000}"/>
    <cellStyle name="Moneda [0] 3 6 6" xfId="724" xr:uid="{00000000-0005-0000-0000-0000D3020000}"/>
    <cellStyle name="Moneda [0] 3 7" xfId="725" xr:uid="{00000000-0005-0000-0000-0000D4020000}"/>
    <cellStyle name="Moneda [0] 3 7 2" xfId="726" xr:uid="{00000000-0005-0000-0000-0000D5020000}"/>
    <cellStyle name="Moneda [0] 3 7 2 2" xfId="727" xr:uid="{00000000-0005-0000-0000-0000D6020000}"/>
    <cellStyle name="Moneda [0] 3 7 2 2 2" xfId="728" xr:uid="{00000000-0005-0000-0000-0000D7020000}"/>
    <cellStyle name="Moneda [0] 3 7 2 2 3" xfId="729" xr:uid="{00000000-0005-0000-0000-0000D8020000}"/>
    <cellStyle name="Moneda [0] 3 7 2 3" xfId="730" xr:uid="{00000000-0005-0000-0000-0000D9020000}"/>
    <cellStyle name="Moneda [0] 3 7 2 4" xfId="731" xr:uid="{00000000-0005-0000-0000-0000DA020000}"/>
    <cellStyle name="Moneda [0] 3 7 3" xfId="732" xr:uid="{00000000-0005-0000-0000-0000DB020000}"/>
    <cellStyle name="Moneda [0] 3 7 3 2" xfId="733" xr:uid="{00000000-0005-0000-0000-0000DC020000}"/>
    <cellStyle name="Moneda [0] 3 7 3 3" xfId="734" xr:uid="{00000000-0005-0000-0000-0000DD020000}"/>
    <cellStyle name="Moneda [0] 3 7 4" xfId="735" xr:uid="{00000000-0005-0000-0000-0000DE020000}"/>
    <cellStyle name="Moneda [0] 3 7 5" xfId="736" xr:uid="{00000000-0005-0000-0000-0000DF020000}"/>
    <cellStyle name="Moneda [0] 3 8" xfId="737" xr:uid="{00000000-0005-0000-0000-0000E0020000}"/>
    <cellStyle name="Moneda [0] 3 8 2" xfId="738" xr:uid="{00000000-0005-0000-0000-0000E1020000}"/>
    <cellStyle name="Moneda [0] 3 8 2 2" xfId="739" xr:uid="{00000000-0005-0000-0000-0000E2020000}"/>
    <cellStyle name="Moneda [0] 3 8 2 3" xfId="740" xr:uid="{00000000-0005-0000-0000-0000E3020000}"/>
    <cellStyle name="Moneda [0] 3 8 3" xfId="741" xr:uid="{00000000-0005-0000-0000-0000E4020000}"/>
    <cellStyle name="Moneda [0] 3 8 4" xfId="742" xr:uid="{00000000-0005-0000-0000-0000E5020000}"/>
    <cellStyle name="Moneda [0] 3 9" xfId="743" xr:uid="{00000000-0005-0000-0000-0000E6020000}"/>
    <cellStyle name="Moneda [0] 3 9 2" xfId="744" xr:uid="{00000000-0005-0000-0000-0000E7020000}"/>
    <cellStyle name="Moneda [0] 3 9 3" xfId="745" xr:uid="{00000000-0005-0000-0000-0000E8020000}"/>
    <cellStyle name="Moneda [0] 4" xfId="746" xr:uid="{00000000-0005-0000-0000-0000E9020000}"/>
    <cellStyle name="Moneda [0] 4 2" xfId="747" xr:uid="{00000000-0005-0000-0000-0000EA020000}"/>
    <cellStyle name="Moneda [0] 4 2 2" xfId="748" xr:uid="{00000000-0005-0000-0000-0000EB020000}"/>
    <cellStyle name="Moneda [0] 4 2 2 2" xfId="749" xr:uid="{00000000-0005-0000-0000-0000EC020000}"/>
    <cellStyle name="Moneda [0] 4 2 2 3" xfId="750" xr:uid="{00000000-0005-0000-0000-0000ED020000}"/>
    <cellStyle name="Moneda [0] 4 2 3" xfId="751" xr:uid="{00000000-0005-0000-0000-0000EE020000}"/>
    <cellStyle name="Moneda [0] 4 2 4" xfId="752" xr:uid="{00000000-0005-0000-0000-0000EF020000}"/>
    <cellStyle name="Moneda [0] 4 3" xfId="753" xr:uid="{00000000-0005-0000-0000-0000F0020000}"/>
    <cellStyle name="Moneda [0] 4 3 2" xfId="754" xr:uid="{00000000-0005-0000-0000-0000F1020000}"/>
    <cellStyle name="Moneda [0] 4 3 3" xfId="755" xr:uid="{00000000-0005-0000-0000-0000F2020000}"/>
    <cellStyle name="Moneda [0] 4 4" xfId="756" xr:uid="{00000000-0005-0000-0000-0000F3020000}"/>
    <cellStyle name="Moneda [0] 4 4 2" xfId="757" xr:uid="{00000000-0005-0000-0000-0000F4020000}"/>
    <cellStyle name="Moneda [0] 4 4 3" xfId="758" xr:uid="{00000000-0005-0000-0000-0000F5020000}"/>
    <cellStyle name="Moneda [0] 4 5" xfId="759" xr:uid="{00000000-0005-0000-0000-0000F6020000}"/>
    <cellStyle name="Moneda [0] 4 6" xfId="760" xr:uid="{00000000-0005-0000-0000-0000F7020000}"/>
    <cellStyle name="Nagłówek 1 2" xfId="761" xr:uid="{00000000-0005-0000-0000-0000F8020000}"/>
    <cellStyle name="Nagłówek 1 3" xfId="762" xr:uid="{00000000-0005-0000-0000-0000F9020000}"/>
    <cellStyle name="Nagłówek 1 4" xfId="763" xr:uid="{00000000-0005-0000-0000-0000FA020000}"/>
    <cellStyle name="Nagłówek 1 5" xfId="764" xr:uid="{00000000-0005-0000-0000-0000FB020000}"/>
    <cellStyle name="Nagłówek 1 6" xfId="765" xr:uid="{00000000-0005-0000-0000-0000FC020000}"/>
    <cellStyle name="Nagłówek 1 7" xfId="766" xr:uid="{00000000-0005-0000-0000-0000FD020000}"/>
    <cellStyle name="Nagłówek 1 8" xfId="767" xr:uid="{00000000-0005-0000-0000-0000FE020000}"/>
    <cellStyle name="Nagłówek 2 2" xfId="768" xr:uid="{00000000-0005-0000-0000-0000FF020000}"/>
    <cellStyle name="Nagłówek 2 3" xfId="769" xr:uid="{00000000-0005-0000-0000-000000030000}"/>
    <cellStyle name="Nagłówek 2 4" xfId="770" xr:uid="{00000000-0005-0000-0000-000001030000}"/>
    <cellStyle name="Nagłówek 2 5" xfId="771" xr:uid="{00000000-0005-0000-0000-000002030000}"/>
    <cellStyle name="Nagłówek 2 6" xfId="772" xr:uid="{00000000-0005-0000-0000-000003030000}"/>
    <cellStyle name="Nagłówek 2 7" xfId="773" xr:uid="{00000000-0005-0000-0000-000004030000}"/>
    <cellStyle name="Nagłówek 2 8" xfId="774" xr:uid="{00000000-0005-0000-0000-000005030000}"/>
    <cellStyle name="Nagłówek 3 2" xfId="775" xr:uid="{00000000-0005-0000-0000-000006030000}"/>
    <cellStyle name="Nagłówek 3 3" xfId="776" xr:uid="{00000000-0005-0000-0000-000007030000}"/>
    <cellStyle name="Nagłówek 3 4" xfId="777" xr:uid="{00000000-0005-0000-0000-000008030000}"/>
    <cellStyle name="Nagłówek 3 5" xfId="778" xr:uid="{00000000-0005-0000-0000-000009030000}"/>
    <cellStyle name="Nagłówek 3 6" xfId="779" xr:uid="{00000000-0005-0000-0000-00000A030000}"/>
    <cellStyle name="Nagłówek 3 7" xfId="780" xr:uid="{00000000-0005-0000-0000-00000B030000}"/>
    <cellStyle name="Nagłówek 3 8" xfId="781" xr:uid="{00000000-0005-0000-0000-00000C030000}"/>
    <cellStyle name="Nagłówek 4 2" xfId="782" xr:uid="{00000000-0005-0000-0000-00000D030000}"/>
    <cellStyle name="Nagłówek 4 3" xfId="783" xr:uid="{00000000-0005-0000-0000-00000E030000}"/>
    <cellStyle name="Nagłówek 4 4" xfId="784" xr:uid="{00000000-0005-0000-0000-00000F030000}"/>
    <cellStyle name="Nagłówek 4 5" xfId="785" xr:uid="{00000000-0005-0000-0000-000010030000}"/>
    <cellStyle name="Nagłówek 4 6" xfId="786" xr:uid="{00000000-0005-0000-0000-000011030000}"/>
    <cellStyle name="Nagłówek 4 7" xfId="787" xr:uid="{00000000-0005-0000-0000-000012030000}"/>
    <cellStyle name="Nagłówek 4 8" xfId="788" xr:uid="{00000000-0005-0000-0000-000013030000}"/>
    <cellStyle name="Neutral 2" xfId="789" xr:uid="{00000000-0005-0000-0000-000014030000}"/>
    <cellStyle name="Neutralne 2" xfId="790" xr:uid="{00000000-0005-0000-0000-000015030000}"/>
    <cellStyle name="Neutralne 3" xfId="791" xr:uid="{00000000-0005-0000-0000-000016030000}"/>
    <cellStyle name="Neutralne 4" xfId="792" xr:uid="{00000000-0005-0000-0000-000017030000}"/>
    <cellStyle name="Neutralne 5" xfId="793" xr:uid="{00000000-0005-0000-0000-000018030000}"/>
    <cellStyle name="Neutralne 6" xfId="794" xr:uid="{00000000-0005-0000-0000-000019030000}"/>
    <cellStyle name="Neutralne 7" xfId="795" xr:uid="{00000000-0005-0000-0000-00001A030000}"/>
    <cellStyle name="Neutralne 8" xfId="796" xr:uid="{00000000-0005-0000-0000-00001B030000}"/>
    <cellStyle name="None" xfId="797" xr:uid="{00000000-0005-0000-0000-00001C030000}"/>
    <cellStyle name="Normal - Style1" xfId="798" xr:uid="{00000000-0005-0000-0000-00001D030000}"/>
    <cellStyle name="Normal 11" xfId="799" xr:uid="{00000000-0005-0000-0000-00001E030000}"/>
    <cellStyle name="Normal 11 2" xfId="800" xr:uid="{00000000-0005-0000-0000-00001F030000}"/>
    <cellStyle name="Normal 11 2 2" xfId="801" xr:uid="{00000000-0005-0000-0000-000020030000}"/>
    <cellStyle name="Normal 11 2 2 2" xfId="802" xr:uid="{00000000-0005-0000-0000-000021030000}"/>
    <cellStyle name="Normal 11 2 2 3" xfId="803" xr:uid="{00000000-0005-0000-0000-000022030000}"/>
    <cellStyle name="Normal 11 2 3" xfId="804" xr:uid="{00000000-0005-0000-0000-000023030000}"/>
    <cellStyle name="Normal 11 2 4" xfId="805" xr:uid="{00000000-0005-0000-0000-000024030000}"/>
    <cellStyle name="Normal 11 3" xfId="806" xr:uid="{00000000-0005-0000-0000-000025030000}"/>
    <cellStyle name="Normal 11 3 2" xfId="807" xr:uid="{00000000-0005-0000-0000-000026030000}"/>
    <cellStyle name="Normal 11 3 3" xfId="808" xr:uid="{00000000-0005-0000-0000-000027030000}"/>
    <cellStyle name="Normal 11 4" xfId="809" xr:uid="{00000000-0005-0000-0000-000028030000}"/>
    <cellStyle name="Normal 11 4 2" xfId="810" xr:uid="{00000000-0005-0000-0000-000029030000}"/>
    <cellStyle name="Normal 11 4 3" xfId="811" xr:uid="{00000000-0005-0000-0000-00002A030000}"/>
    <cellStyle name="Normal 11 5" xfId="812" xr:uid="{00000000-0005-0000-0000-00002B030000}"/>
    <cellStyle name="Normal 11 6" xfId="813" xr:uid="{00000000-0005-0000-0000-00002C030000}"/>
    <cellStyle name="Normal 12" xfId="814" xr:uid="{00000000-0005-0000-0000-00002D030000}"/>
    <cellStyle name="Normal 12 2" xfId="815" xr:uid="{00000000-0005-0000-0000-00002E030000}"/>
    <cellStyle name="Normal 12 2 2" xfId="816" xr:uid="{00000000-0005-0000-0000-00002F030000}"/>
    <cellStyle name="Normal 12 2 2 2" xfId="817" xr:uid="{00000000-0005-0000-0000-000030030000}"/>
    <cellStyle name="Normal 12 2 2 3" xfId="818" xr:uid="{00000000-0005-0000-0000-000031030000}"/>
    <cellStyle name="Normal 12 2 3" xfId="819" xr:uid="{00000000-0005-0000-0000-000032030000}"/>
    <cellStyle name="Normal 12 2 4" xfId="820" xr:uid="{00000000-0005-0000-0000-000033030000}"/>
    <cellStyle name="Normal 12 3" xfId="821" xr:uid="{00000000-0005-0000-0000-000034030000}"/>
    <cellStyle name="Normal 12 3 2" xfId="822" xr:uid="{00000000-0005-0000-0000-000035030000}"/>
    <cellStyle name="Normal 12 3 3" xfId="823" xr:uid="{00000000-0005-0000-0000-000036030000}"/>
    <cellStyle name="Normal 12 4" xfId="824" xr:uid="{00000000-0005-0000-0000-000037030000}"/>
    <cellStyle name="Normal 12 4 2" xfId="825" xr:uid="{00000000-0005-0000-0000-000038030000}"/>
    <cellStyle name="Normal 12 4 3" xfId="826" xr:uid="{00000000-0005-0000-0000-000039030000}"/>
    <cellStyle name="Normal 12 5" xfId="827" xr:uid="{00000000-0005-0000-0000-00003A030000}"/>
    <cellStyle name="Normal 12 6" xfId="828" xr:uid="{00000000-0005-0000-0000-00003B030000}"/>
    <cellStyle name="Normal 2" xfId="829" xr:uid="{00000000-0005-0000-0000-00003C030000}"/>
    <cellStyle name="Normal 2 2" xfId="830" xr:uid="{00000000-0005-0000-0000-00003D030000}"/>
    <cellStyle name="Normal 2 3" xfId="831" xr:uid="{00000000-0005-0000-0000-00003E030000}"/>
    <cellStyle name="Normal 2 3 2" xfId="832" xr:uid="{00000000-0005-0000-0000-00003F030000}"/>
    <cellStyle name="Normal 2 3 2 2" xfId="833" xr:uid="{00000000-0005-0000-0000-000040030000}"/>
    <cellStyle name="Normal 2 3 2 2 2" xfId="834" xr:uid="{00000000-0005-0000-0000-000041030000}"/>
    <cellStyle name="Normal 2 3 2 2 3" xfId="835" xr:uid="{00000000-0005-0000-0000-000042030000}"/>
    <cellStyle name="Normal 2 3 2 3" xfId="836" xr:uid="{00000000-0005-0000-0000-000043030000}"/>
    <cellStyle name="Normal 2 3 2 4" xfId="837" xr:uid="{00000000-0005-0000-0000-000044030000}"/>
    <cellStyle name="Normal 2 3 3" xfId="838" xr:uid="{00000000-0005-0000-0000-000045030000}"/>
    <cellStyle name="Normal 2 3 3 2" xfId="839" xr:uid="{00000000-0005-0000-0000-000046030000}"/>
    <cellStyle name="Normal 2 3 3 3" xfId="840" xr:uid="{00000000-0005-0000-0000-000047030000}"/>
    <cellStyle name="Normal 2 3 4" xfId="841" xr:uid="{00000000-0005-0000-0000-000048030000}"/>
    <cellStyle name="Normal 2 3 4 2" xfId="842" xr:uid="{00000000-0005-0000-0000-000049030000}"/>
    <cellStyle name="Normal 2 3 4 3" xfId="843" xr:uid="{00000000-0005-0000-0000-00004A030000}"/>
    <cellStyle name="Normal 2 3 5" xfId="844" xr:uid="{00000000-0005-0000-0000-00004B030000}"/>
    <cellStyle name="Normal 2 3 6" xfId="845" xr:uid="{00000000-0005-0000-0000-00004C030000}"/>
    <cellStyle name="Normal 2 4" xfId="846" xr:uid="{00000000-0005-0000-0000-00004D030000}"/>
    <cellStyle name="Normal 2 4 7" xfId="847" xr:uid="{00000000-0005-0000-0000-00004E030000}"/>
    <cellStyle name="Normal 2 5" xfId="848" xr:uid="{00000000-0005-0000-0000-00004F030000}"/>
    <cellStyle name="Normal 2 6" xfId="849" xr:uid="{00000000-0005-0000-0000-000050030000}"/>
    <cellStyle name="Normal 3" xfId="850" xr:uid="{00000000-0005-0000-0000-000051030000}"/>
    <cellStyle name="Normal 3 2" xfId="851" xr:uid="{00000000-0005-0000-0000-000052030000}"/>
    <cellStyle name="Normal 3 2 2" xfId="852" xr:uid="{00000000-0005-0000-0000-000053030000}"/>
    <cellStyle name="Normal 3 2 2 2" xfId="853" xr:uid="{00000000-0005-0000-0000-000054030000}"/>
    <cellStyle name="Normal 3 2 2 3" xfId="854" xr:uid="{00000000-0005-0000-0000-000055030000}"/>
    <cellStyle name="Normal 3 2 3" xfId="855" xr:uid="{00000000-0005-0000-0000-000056030000}"/>
    <cellStyle name="Normal 3 2 4" xfId="856" xr:uid="{00000000-0005-0000-0000-000057030000}"/>
    <cellStyle name="Normal 3 3" xfId="857" xr:uid="{00000000-0005-0000-0000-000058030000}"/>
    <cellStyle name="Normal 3 3 2" xfId="858" xr:uid="{00000000-0005-0000-0000-000059030000}"/>
    <cellStyle name="Normal 3 3 3" xfId="859" xr:uid="{00000000-0005-0000-0000-00005A030000}"/>
    <cellStyle name="Normal 3 4" xfId="860" xr:uid="{00000000-0005-0000-0000-00005B030000}"/>
    <cellStyle name="Normal 3 4 2" xfId="861" xr:uid="{00000000-0005-0000-0000-00005C030000}"/>
    <cellStyle name="Normal 3 4 3" xfId="862" xr:uid="{00000000-0005-0000-0000-00005D030000}"/>
    <cellStyle name="Normal 3 5" xfId="863" xr:uid="{00000000-0005-0000-0000-00005E030000}"/>
    <cellStyle name="Normal 3 6" xfId="864" xr:uid="{00000000-0005-0000-0000-00005F030000}"/>
    <cellStyle name="Normal 3 7" xfId="865" xr:uid="{00000000-0005-0000-0000-000060030000}"/>
    <cellStyle name="Normal 4" xfId="866" xr:uid="{00000000-0005-0000-0000-000061030000}"/>
    <cellStyle name="Normal 5" xfId="867" xr:uid="{00000000-0005-0000-0000-000062030000}"/>
    <cellStyle name="Normal 6" xfId="868" xr:uid="{00000000-0005-0000-0000-000063030000}"/>
    <cellStyle name="Normal 6 2" xfId="869" xr:uid="{00000000-0005-0000-0000-000064030000}"/>
    <cellStyle name="Normal 61" xfId="870" xr:uid="{00000000-0005-0000-0000-000065030000}"/>
    <cellStyle name="Normal 61 15" xfId="871" xr:uid="{00000000-0005-0000-0000-000066030000}"/>
    <cellStyle name="Normal 7" xfId="872" xr:uid="{00000000-0005-0000-0000-000067030000}"/>
    <cellStyle name="Normal 7 2" xfId="873" xr:uid="{00000000-0005-0000-0000-000068030000}"/>
    <cellStyle name="Normal 8" xfId="874" xr:uid="{00000000-0005-0000-0000-000069030000}"/>
    <cellStyle name="Normal 8 2" xfId="875" xr:uid="{00000000-0005-0000-0000-00006A030000}"/>
    <cellStyle name="Normal 9" xfId="876" xr:uid="{00000000-0005-0000-0000-00006B030000}"/>
    <cellStyle name="normální_laroux" xfId="877" xr:uid="{00000000-0005-0000-0000-00006C030000}"/>
    <cellStyle name="Normalny" xfId="0" builtinId="0"/>
    <cellStyle name="Normalny 10" xfId="878" xr:uid="{00000000-0005-0000-0000-00006E030000}"/>
    <cellStyle name="Normalny 10 2" xfId="879" xr:uid="{00000000-0005-0000-0000-00006F030000}"/>
    <cellStyle name="Normalny 10 2 2" xfId="880" xr:uid="{00000000-0005-0000-0000-000070030000}"/>
    <cellStyle name="Normalny 10 3" xfId="881" xr:uid="{00000000-0005-0000-0000-000071030000}"/>
    <cellStyle name="Normalny 10 4" xfId="882" xr:uid="{00000000-0005-0000-0000-000072030000}"/>
    <cellStyle name="Normalny 11" xfId="883" xr:uid="{00000000-0005-0000-0000-000073030000}"/>
    <cellStyle name="Normalny 11 2" xfId="884" xr:uid="{00000000-0005-0000-0000-000074030000}"/>
    <cellStyle name="Normalny 11 2 2" xfId="885" xr:uid="{00000000-0005-0000-0000-000075030000}"/>
    <cellStyle name="Normalny 11 2 3" xfId="886" xr:uid="{00000000-0005-0000-0000-000076030000}"/>
    <cellStyle name="Normalny 11 3" xfId="887" xr:uid="{00000000-0005-0000-0000-000077030000}"/>
    <cellStyle name="Normalny 11 4" xfId="888" xr:uid="{00000000-0005-0000-0000-000078030000}"/>
    <cellStyle name="Normalny 12" xfId="889" xr:uid="{00000000-0005-0000-0000-000079030000}"/>
    <cellStyle name="Normalny 12 2" xfId="890" xr:uid="{00000000-0005-0000-0000-00007A030000}"/>
    <cellStyle name="Normalny 12 2 2" xfId="891" xr:uid="{00000000-0005-0000-0000-00007B030000}"/>
    <cellStyle name="Normalny 12 2 3" xfId="892" xr:uid="{00000000-0005-0000-0000-00007C030000}"/>
    <cellStyle name="Normalny 12 2 4" xfId="893" xr:uid="{00000000-0005-0000-0000-00007D030000}"/>
    <cellStyle name="Normalny 12 2 5" xfId="894" xr:uid="{00000000-0005-0000-0000-00007E030000}"/>
    <cellStyle name="Normalny 12 3" xfId="895" xr:uid="{00000000-0005-0000-0000-00007F030000}"/>
    <cellStyle name="Normalny 12 3 2" xfId="896" xr:uid="{00000000-0005-0000-0000-000080030000}"/>
    <cellStyle name="Normalny 13" xfId="897" xr:uid="{00000000-0005-0000-0000-000081030000}"/>
    <cellStyle name="Normalny 13 2" xfId="898" xr:uid="{00000000-0005-0000-0000-000082030000}"/>
    <cellStyle name="Normalny 13 3" xfId="899" xr:uid="{00000000-0005-0000-0000-000083030000}"/>
    <cellStyle name="Normalny 14 2" xfId="900" xr:uid="{00000000-0005-0000-0000-000084030000}"/>
    <cellStyle name="Normalny 15" xfId="901" xr:uid="{00000000-0005-0000-0000-000085030000}"/>
    <cellStyle name="Normalny 16 2" xfId="902" xr:uid="{00000000-0005-0000-0000-000086030000}"/>
    <cellStyle name="Normalny 17" xfId="903" xr:uid="{00000000-0005-0000-0000-000087030000}"/>
    <cellStyle name="Normalny 17 2" xfId="904" xr:uid="{00000000-0005-0000-0000-000088030000}"/>
    <cellStyle name="Normalny 17 2 2" xfId="905" xr:uid="{00000000-0005-0000-0000-000089030000}"/>
    <cellStyle name="Normalny 17 3" xfId="906" xr:uid="{00000000-0005-0000-0000-00008A030000}"/>
    <cellStyle name="Normalny 17 4" xfId="907" xr:uid="{00000000-0005-0000-0000-00008B030000}"/>
    <cellStyle name="Normalny 18" xfId="908" xr:uid="{00000000-0005-0000-0000-00008C030000}"/>
    <cellStyle name="Normalny 18 2" xfId="909" xr:uid="{00000000-0005-0000-0000-00008D030000}"/>
    <cellStyle name="Normalny 2" xfId="910" xr:uid="{00000000-0005-0000-0000-00008E030000}"/>
    <cellStyle name="Normalny 2 10" xfId="911" xr:uid="{00000000-0005-0000-0000-00008F030000}"/>
    <cellStyle name="Normalny 2 10 2" xfId="912" xr:uid="{00000000-0005-0000-0000-000090030000}"/>
    <cellStyle name="Normalny 2 10_10_PRZEDMIAR_Perony_v1" xfId="1586" xr:uid="{4E47EA2B-1873-41FF-8F08-3F7D8B38ACBA}"/>
    <cellStyle name="Normalny 2 11" xfId="913" xr:uid="{00000000-0005-0000-0000-000091030000}"/>
    <cellStyle name="Normalny 2 11 2" xfId="914" xr:uid="{00000000-0005-0000-0000-000092030000}"/>
    <cellStyle name="Normalny 2 12" xfId="915" xr:uid="{00000000-0005-0000-0000-000093030000}"/>
    <cellStyle name="Normalny 2 12 2" xfId="916" xr:uid="{00000000-0005-0000-0000-000094030000}"/>
    <cellStyle name="Normalny 2 13" xfId="917" xr:uid="{00000000-0005-0000-0000-000095030000}"/>
    <cellStyle name="Normalny 2 13 2" xfId="918" xr:uid="{00000000-0005-0000-0000-000096030000}"/>
    <cellStyle name="Normalny 2 14" xfId="919" xr:uid="{00000000-0005-0000-0000-000097030000}"/>
    <cellStyle name="Normalny 2 14 2" xfId="920" xr:uid="{00000000-0005-0000-0000-000098030000}"/>
    <cellStyle name="Normalny 2 15" xfId="921" xr:uid="{00000000-0005-0000-0000-000099030000}"/>
    <cellStyle name="Normalny 2 15 2" xfId="922" xr:uid="{00000000-0005-0000-0000-00009A030000}"/>
    <cellStyle name="Normalny 2 15 3" xfId="923" xr:uid="{00000000-0005-0000-0000-00009B030000}"/>
    <cellStyle name="Normalny 2 15 4" xfId="924" xr:uid="{00000000-0005-0000-0000-00009C030000}"/>
    <cellStyle name="Normalny 2 15 5" xfId="925" xr:uid="{00000000-0005-0000-0000-00009D030000}"/>
    <cellStyle name="Normalny 2 15 6" xfId="926" xr:uid="{00000000-0005-0000-0000-00009E030000}"/>
    <cellStyle name="Normalny 2 15 7" xfId="927" xr:uid="{00000000-0005-0000-0000-00009F030000}"/>
    <cellStyle name="Normalny 2 15 8" xfId="928" xr:uid="{00000000-0005-0000-0000-0000A0030000}"/>
    <cellStyle name="Normalny 2 16" xfId="929" xr:uid="{00000000-0005-0000-0000-0000A1030000}"/>
    <cellStyle name="Normalny 2 2" xfId="930" xr:uid="{00000000-0005-0000-0000-0000A2030000}"/>
    <cellStyle name="Normalny 2 2 2" xfId="931" xr:uid="{00000000-0005-0000-0000-0000A3030000}"/>
    <cellStyle name="Normalny 2 2 2 2" xfId="932" xr:uid="{00000000-0005-0000-0000-0000A4030000}"/>
    <cellStyle name="Normalny 2 2 3" xfId="933" xr:uid="{00000000-0005-0000-0000-0000A5030000}"/>
    <cellStyle name="Normalny 2 3" xfId="934" xr:uid="{00000000-0005-0000-0000-0000A6030000}"/>
    <cellStyle name="Normalny 2 3 2" xfId="935" xr:uid="{00000000-0005-0000-0000-0000A7030000}"/>
    <cellStyle name="Normalny 2 3 2 2" xfId="936" xr:uid="{00000000-0005-0000-0000-0000A8030000}"/>
    <cellStyle name="Normalny 2 3 3" xfId="937" xr:uid="{00000000-0005-0000-0000-0000A9030000}"/>
    <cellStyle name="Normalny 2 4" xfId="938" xr:uid="{00000000-0005-0000-0000-0000AA030000}"/>
    <cellStyle name="Normalny 2 4 2" xfId="939" xr:uid="{00000000-0005-0000-0000-0000AB030000}"/>
    <cellStyle name="Normalny 2 4 3" xfId="940" xr:uid="{00000000-0005-0000-0000-0000AC030000}"/>
    <cellStyle name="Normalny 2 5" xfId="941" xr:uid="{00000000-0005-0000-0000-0000AD030000}"/>
    <cellStyle name="Normalny 2 5 2" xfId="942" xr:uid="{00000000-0005-0000-0000-0000AE030000}"/>
    <cellStyle name="Normalny 2 5 3" xfId="943" xr:uid="{00000000-0005-0000-0000-0000AF030000}"/>
    <cellStyle name="Normalny 2 6" xfId="944" xr:uid="{00000000-0005-0000-0000-0000B0030000}"/>
    <cellStyle name="Normalny 2 6 2" xfId="945" xr:uid="{00000000-0005-0000-0000-0000B1030000}"/>
    <cellStyle name="Normalny 2 6 2 2" xfId="946" xr:uid="{00000000-0005-0000-0000-0000B2030000}"/>
    <cellStyle name="Normalny 2 6 3" xfId="947" xr:uid="{00000000-0005-0000-0000-0000B3030000}"/>
    <cellStyle name="Normalny 2 6 4" xfId="948" xr:uid="{00000000-0005-0000-0000-0000B4030000}"/>
    <cellStyle name="Normalny 2 7" xfId="949" xr:uid="{00000000-0005-0000-0000-0000B5030000}"/>
    <cellStyle name="Normalny 2 7 2" xfId="950" xr:uid="{00000000-0005-0000-0000-0000B6030000}"/>
    <cellStyle name="Normalny 2 8" xfId="951" xr:uid="{00000000-0005-0000-0000-0000B7030000}"/>
    <cellStyle name="Normalny 2 8 2" xfId="952" xr:uid="{00000000-0005-0000-0000-0000B8030000}"/>
    <cellStyle name="Normalny 2 9" xfId="953" xr:uid="{00000000-0005-0000-0000-0000B9030000}"/>
    <cellStyle name="Normalny 2 9 2" xfId="954" xr:uid="{00000000-0005-0000-0000-0000BA030000}"/>
    <cellStyle name="Normalny 20 2" xfId="955" xr:uid="{00000000-0005-0000-0000-0000BB030000}"/>
    <cellStyle name="Normalny 21 2" xfId="956" xr:uid="{00000000-0005-0000-0000-0000BC030000}"/>
    <cellStyle name="Normalny 22 2" xfId="957" xr:uid="{00000000-0005-0000-0000-0000BD030000}"/>
    <cellStyle name="Normalny 24 2" xfId="958" xr:uid="{00000000-0005-0000-0000-0000BE030000}"/>
    <cellStyle name="Normalny 26 2" xfId="959" xr:uid="{00000000-0005-0000-0000-0000BF030000}"/>
    <cellStyle name="Normalny 3" xfId="960" xr:uid="{00000000-0005-0000-0000-0000C0030000}"/>
    <cellStyle name="Normalny 3 2" xfId="961" xr:uid="{00000000-0005-0000-0000-0000C1030000}"/>
    <cellStyle name="Normalny 3 2 2" xfId="962" xr:uid="{00000000-0005-0000-0000-0000C2030000}"/>
    <cellStyle name="Normalny 3 2 3" xfId="963" xr:uid="{00000000-0005-0000-0000-0000C3030000}"/>
    <cellStyle name="Normalny 3 2 4" xfId="964" xr:uid="{00000000-0005-0000-0000-0000C4030000}"/>
    <cellStyle name="Normalny 3 3" xfId="965" xr:uid="{00000000-0005-0000-0000-0000C5030000}"/>
    <cellStyle name="Normalny 3 4" xfId="966" xr:uid="{00000000-0005-0000-0000-0000C6030000}"/>
    <cellStyle name="Normalny 3 5" xfId="967" xr:uid="{00000000-0005-0000-0000-0000C7030000}"/>
    <cellStyle name="Normalny 3 6" xfId="968" xr:uid="{00000000-0005-0000-0000-0000C8030000}"/>
    <cellStyle name="Normalny 4" xfId="969" xr:uid="{00000000-0005-0000-0000-0000C9030000}"/>
    <cellStyle name="Normalny 4 2" xfId="970" xr:uid="{00000000-0005-0000-0000-0000CA030000}"/>
    <cellStyle name="Normalny 4 2 2" xfId="971" xr:uid="{00000000-0005-0000-0000-0000CB030000}"/>
    <cellStyle name="Normalny 4 2 2 2" xfId="972" xr:uid="{00000000-0005-0000-0000-0000CC030000}"/>
    <cellStyle name="Normalny 4 2 2 2 2" xfId="973" xr:uid="{00000000-0005-0000-0000-0000CD030000}"/>
    <cellStyle name="Normalny 4 2 2 2 3" xfId="974" xr:uid="{00000000-0005-0000-0000-0000CE030000}"/>
    <cellStyle name="Normalny 4 2 2 3" xfId="975" xr:uid="{00000000-0005-0000-0000-0000CF030000}"/>
    <cellStyle name="Normalny 4 2 2 3 2" xfId="976" xr:uid="{00000000-0005-0000-0000-0000D0030000}"/>
    <cellStyle name="Normalny 4 2 2 3 3" xfId="977" xr:uid="{00000000-0005-0000-0000-0000D1030000}"/>
    <cellStyle name="Normalny 4 2 2 4" xfId="978" xr:uid="{00000000-0005-0000-0000-0000D2030000}"/>
    <cellStyle name="Normalny 4 2 2 4 2" xfId="979" xr:uid="{00000000-0005-0000-0000-0000D3030000}"/>
    <cellStyle name="Normalny 4 2 2 4 3" xfId="980" xr:uid="{00000000-0005-0000-0000-0000D4030000}"/>
    <cellStyle name="Normalny 4 2 2 5" xfId="981" xr:uid="{00000000-0005-0000-0000-0000D5030000}"/>
    <cellStyle name="Normalny 4 2 2 6" xfId="982" xr:uid="{00000000-0005-0000-0000-0000D6030000}"/>
    <cellStyle name="Normalny 4 2 3" xfId="983" xr:uid="{00000000-0005-0000-0000-0000D7030000}"/>
    <cellStyle name="Normalny 4 2 4" xfId="984" xr:uid="{00000000-0005-0000-0000-0000D8030000}"/>
    <cellStyle name="Normalny 4 2 5" xfId="985" xr:uid="{00000000-0005-0000-0000-0000D9030000}"/>
    <cellStyle name="Normalny 4 3" xfId="986" xr:uid="{00000000-0005-0000-0000-0000DA030000}"/>
    <cellStyle name="Normalny 4 3 2" xfId="987" xr:uid="{00000000-0005-0000-0000-0000DB030000}"/>
    <cellStyle name="Normalny 4 3 3" xfId="988" xr:uid="{00000000-0005-0000-0000-0000DC030000}"/>
    <cellStyle name="Normalny 4 4" xfId="989" xr:uid="{00000000-0005-0000-0000-0000DD030000}"/>
    <cellStyle name="Normalny 4 4 2" xfId="990" xr:uid="{00000000-0005-0000-0000-0000DE030000}"/>
    <cellStyle name="Normalny 4 4 3" xfId="991" xr:uid="{00000000-0005-0000-0000-0000DF030000}"/>
    <cellStyle name="Normalny 4 5" xfId="992" xr:uid="{00000000-0005-0000-0000-0000E0030000}"/>
    <cellStyle name="Normalny 4 5 2" xfId="993" xr:uid="{00000000-0005-0000-0000-0000E1030000}"/>
    <cellStyle name="Normalny 4 5 3" xfId="994" xr:uid="{00000000-0005-0000-0000-0000E2030000}"/>
    <cellStyle name="Normalny 4 5 4" xfId="995" xr:uid="{00000000-0005-0000-0000-0000E3030000}"/>
    <cellStyle name="Normalny 4 6" xfId="996" xr:uid="{00000000-0005-0000-0000-0000E4030000}"/>
    <cellStyle name="Normalny 4 7" xfId="997" xr:uid="{00000000-0005-0000-0000-0000E5030000}"/>
    <cellStyle name="Normalny 4 8" xfId="998" xr:uid="{00000000-0005-0000-0000-0000E6030000}"/>
    <cellStyle name="Normalny 4 9" xfId="999" xr:uid="{00000000-0005-0000-0000-0000E7030000}"/>
    <cellStyle name="Normalny 5" xfId="1000" xr:uid="{00000000-0005-0000-0000-0000E8030000}"/>
    <cellStyle name="Normalny 5 2" xfId="1001" xr:uid="{00000000-0005-0000-0000-0000E9030000}"/>
    <cellStyle name="Normalny 5 2 2" xfId="1002" xr:uid="{00000000-0005-0000-0000-0000EA030000}"/>
    <cellStyle name="Normalny 5 2 3" xfId="1003" xr:uid="{00000000-0005-0000-0000-0000EB030000}"/>
    <cellStyle name="Normalny 5 2 4" xfId="1004" xr:uid="{00000000-0005-0000-0000-0000EC030000}"/>
    <cellStyle name="Normalny 5 3" xfId="1005" xr:uid="{00000000-0005-0000-0000-0000ED030000}"/>
    <cellStyle name="Normalny 5 3 2" xfId="1006" xr:uid="{00000000-0005-0000-0000-0000EE030000}"/>
    <cellStyle name="Normalny 5 3 3" xfId="1007" xr:uid="{00000000-0005-0000-0000-0000EF030000}"/>
    <cellStyle name="Normalny 5 3 4" xfId="1008" xr:uid="{00000000-0005-0000-0000-0000F0030000}"/>
    <cellStyle name="Normalny 5 4" xfId="1009" xr:uid="{00000000-0005-0000-0000-0000F1030000}"/>
    <cellStyle name="Normalny 5 4 2" xfId="1010" xr:uid="{00000000-0005-0000-0000-0000F2030000}"/>
    <cellStyle name="Normalny 5 5" xfId="1011" xr:uid="{00000000-0005-0000-0000-0000F3030000}"/>
    <cellStyle name="Normalny 6" xfId="1012" xr:uid="{00000000-0005-0000-0000-0000F4030000}"/>
    <cellStyle name="Normalny 6 2" xfId="1013" xr:uid="{00000000-0005-0000-0000-0000F5030000}"/>
    <cellStyle name="Normalny 6 2 2" xfId="1014" xr:uid="{00000000-0005-0000-0000-0000F6030000}"/>
    <cellStyle name="Normalny 6 2 3" xfId="1015" xr:uid="{00000000-0005-0000-0000-0000F7030000}"/>
    <cellStyle name="Normalny 6 2 4" xfId="1016" xr:uid="{00000000-0005-0000-0000-0000F8030000}"/>
    <cellStyle name="Normalny 6 3" xfId="1017" xr:uid="{00000000-0005-0000-0000-0000F9030000}"/>
    <cellStyle name="Normalny 6 4" xfId="1018" xr:uid="{00000000-0005-0000-0000-0000FA030000}"/>
    <cellStyle name="Normalny 6 4 2" xfId="1019" xr:uid="{00000000-0005-0000-0000-0000FB030000}"/>
    <cellStyle name="Normalny 6 5" xfId="1020" xr:uid="{00000000-0005-0000-0000-0000FC030000}"/>
    <cellStyle name="Normalny 6 5 2" xfId="1021" xr:uid="{00000000-0005-0000-0000-0000FD030000}"/>
    <cellStyle name="Normalny 6 6" xfId="1022" xr:uid="{00000000-0005-0000-0000-0000FE030000}"/>
    <cellStyle name="Normalny 6 7" xfId="1023" xr:uid="{00000000-0005-0000-0000-0000FF030000}"/>
    <cellStyle name="Normalny 7" xfId="1024" xr:uid="{00000000-0005-0000-0000-000000040000}"/>
    <cellStyle name="Normalny 7 2" xfId="1025" xr:uid="{00000000-0005-0000-0000-000001040000}"/>
    <cellStyle name="Normalny 7 2 2" xfId="1026" xr:uid="{00000000-0005-0000-0000-000002040000}"/>
    <cellStyle name="Normalny 7 2 3" xfId="1027" xr:uid="{00000000-0005-0000-0000-000003040000}"/>
    <cellStyle name="Normalny 7 2 4" xfId="1028" xr:uid="{00000000-0005-0000-0000-000004040000}"/>
    <cellStyle name="Normalny 7 3" xfId="1029" xr:uid="{00000000-0005-0000-0000-000005040000}"/>
    <cellStyle name="Normalny 7 4" xfId="1030" xr:uid="{00000000-0005-0000-0000-000006040000}"/>
    <cellStyle name="Normalny 7 5" xfId="1031" xr:uid="{00000000-0005-0000-0000-000007040000}"/>
    <cellStyle name="Normalny 7 6" xfId="1032" xr:uid="{00000000-0005-0000-0000-000008040000}"/>
    <cellStyle name="Normalny 8" xfId="1033" xr:uid="{00000000-0005-0000-0000-000009040000}"/>
    <cellStyle name="Normalny 8 2" xfId="1034" xr:uid="{00000000-0005-0000-0000-00000A040000}"/>
    <cellStyle name="Normalny 8 2 2" xfId="1035" xr:uid="{00000000-0005-0000-0000-00000B040000}"/>
    <cellStyle name="Normalny 8 3" xfId="1036" xr:uid="{00000000-0005-0000-0000-00000C040000}"/>
    <cellStyle name="Normalny 8 4" xfId="1037" xr:uid="{00000000-0005-0000-0000-00000D040000}"/>
    <cellStyle name="Normalny 8 5" xfId="1038" xr:uid="{00000000-0005-0000-0000-00000E040000}"/>
    <cellStyle name="Normalny 8 6" xfId="1039" xr:uid="{00000000-0005-0000-0000-00000F040000}"/>
    <cellStyle name="Normalny 8 7" xfId="1040" xr:uid="{00000000-0005-0000-0000-000010040000}"/>
    <cellStyle name="Normalny 8 8" xfId="1041" xr:uid="{00000000-0005-0000-0000-000011040000}"/>
    <cellStyle name="Normalny 8 9" xfId="1042" xr:uid="{00000000-0005-0000-0000-000012040000}"/>
    <cellStyle name="Normalny 9" xfId="1043" xr:uid="{00000000-0005-0000-0000-000013040000}"/>
    <cellStyle name="Normalny 9 2" xfId="1044" xr:uid="{00000000-0005-0000-0000-000014040000}"/>
    <cellStyle name="Normalny 9 2 2" xfId="1045" xr:uid="{00000000-0005-0000-0000-000015040000}"/>
    <cellStyle name="Normalny 9 3" xfId="1046" xr:uid="{00000000-0005-0000-0000-000016040000}"/>
    <cellStyle name="Normalny 9 4" xfId="1047" xr:uid="{00000000-0005-0000-0000-000017040000}"/>
    <cellStyle name="Normalny 9 5" xfId="1048" xr:uid="{00000000-0005-0000-0000-000018040000}"/>
    <cellStyle name="Obliczenia 2" xfId="1049" xr:uid="{00000000-0005-0000-0000-000019040000}"/>
    <cellStyle name="Obliczenia 2 2" xfId="1050" xr:uid="{00000000-0005-0000-0000-00001A040000}"/>
    <cellStyle name="Obliczenia 2 3" xfId="1051" xr:uid="{00000000-0005-0000-0000-00001B040000}"/>
    <cellStyle name="Obliczenia 2 4" xfId="1052" xr:uid="{00000000-0005-0000-0000-00001C040000}"/>
    <cellStyle name="Obliczenia 3" xfId="1053" xr:uid="{00000000-0005-0000-0000-00001D040000}"/>
    <cellStyle name="Obliczenia 3 2" xfId="1054" xr:uid="{00000000-0005-0000-0000-00001E040000}"/>
    <cellStyle name="Obliczenia 3 3" xfId="1055" xr:uid="{00000000-0005-0000-0000-00001F040000}"/>
    <cellStyle name="Obliczenia 3 4" xfId="1056" xr:uid="{00000000-0005-0000-0000-000020040000}"/>
    <cellStyle name="Obliczenia 4" xfId="1057" xr:uid="{00000000-0005-0000-0000-000021040000}"/>
    <cellStyle name="Obliczenia 4 2" xfId="1058" xr:uid="{00000000-0005-0000-0000-000022040000}"/>
    <cellStyle name="Obliczenia 4 3" xfId="1059" xr:uid="{00000000-0005-0000-0000-000023040000}"/>
    <cellStyle name="Obliczenia 4 4" xfId="1060" xr:uid="{00000000-0005-0000-0000-000024040000}"/>
    <cellStyle name="Obliczenia 5" xfId="1061" xr:uid="{00000000-0005-0000-0000-000025040000}"/>
    <cellStyle name="Obliczenia 5 2" xfId="1062" xr:uid="{00000000-0005-0000-0000-000026040000}"/>
    <cellStyle name="Obliczenia 5 3" xfId="1063" xr:uid="{00000000-0005-0000-0000-000027040000}"/>
    <cellStyle name="Obliczenia 5 4" xfId="1064" xr:uid="{00000000-0005-0000-0000-000028040000}"/>
    <cellStyle name="Obliczenia 6" xfId="1065" xr:uid="{00000000-0005-0000-0000-000029040000}"/>
    <cellStyle name="Obliczenia 6 2" xfId="1066" xr:uid="{00000000-0005-0000-0000-00002A040000}"/>
    <cellStyle name="Obliczenia 6 3" xfId="1067" xr:uid="{00000000-0005-0000-0000-00002B040000}"/>
    <cellStyle name="Obliczenia 6 4" xfId="1068" xr:uid="{00000000-0005-0000-0000-00002C040000}"/>
    <cellStyle name="Obliczenia 7" xfId="1069" xr:uid="{00000000-0005-0000-0000-00002D040000}"/>
    <cellStyle name="Obliczenia 7 2" xfId="1070" xr:uid="{00000000-0005-0000-0000-00002E040000}"/>
    <cellStyle name="Obliczenia 7 3" xfId="1071" xr:uid="{00000000-0005-0000-0000-00002F040000}"/>
    <cellStyle name="Obliczenia 7 4" xfId="1072" xr:uid="{00000000-0005-0000-0000-000030040000}"/>
    <cellStyle name="Obliczenia 8" xfId="1073" xr:uid="{00000000-0005-0000-0000-000031040000}"/>
    <cellStyle name="Obliczenia 8 2" xfId="1074" xr:uid="{00000000-0005-0000-0000-000032040000}"/>
    <cellStyle name="Obliczenia 8 3" xfId="1075" xr:uid="{00000000-0005-0000-0000-000033040000}"/>
    <cellStyle name="Obliczenia 8 4" xfId="1076" xr:uid="{00000000-0005-0000-0000-000034040000}"/>
    <cellStyle name="Opis" xfId="1077" xr:uid="{00000000-0005-0000-0000-000035040000}"/>
    <cellStyle name="Percent [2]" xfId="1078" xr:uid="{00000000-0005-0000-0000-000036040000}"/>
    <cellStyle name="Percent [2] 10" xfId="1079" xr:uid="{00000000-0005-0000-0000-000037040000}"/>
    <cellStyle name="Percent [2] 11" xfId="1080" xr:uid="{00000000-0005-0000-0000-000038040000}"/>
    <cellStyle name="Percent [2] 12" xfId="1081" xr:uid="{00000000-0005-0000-0000-000039040000}"/>
    <cellStyle name="Percent [2] 13" xfId="1082" xr:uid="{00000000-0005-0000-0000-00003A040000}"/>
    <cellStyle name="Percent [2] 14" xfId="1083" xr:uid="{00000000-0005-0000-0000-00003B040000}"/>
    <cellStyle name="Percent [2] 15" xfId="1084" xr:uid="{00000000-0005-0000-0000-00003C040000}"/>
    <cellStyle name="Percent [2] 16" xfId="1085" xr:uid="{00000000-0005-0000-0000-00003D040000}"/>
    <cellStyle name="Percent [2] 17" xfId="1086" xr:uid="{00000000-0005-0000-0000-00003E040000}"/>
    <cellStyle name="Percent [2] 18" xfId="1087" xr:uid="{00000000-0005-0000-0000-00003F040000}"/>
    <cellStyle name="Percent [2] 19" xfId="1088" xr:uid="{00000000-0005-0000-0000-000040040000}"/>
    <cellStyle name="Percent [2] 2" xfId="1089" xr:uid="{00000000-0005-0000-0000-000041040000}"/>
    <cellStyle name="Percent [2] 2 2" xfId="1090" xr:uid="{00000000-0005-0000-0000-000042040000}"/>
    <cellStyle name="Percent [2] 2 3" xfId="1091" xr:uid="{00000000-0005-0000-0000-000043040000}"/>
    <cellStyle name="Percent [2] 2 4" xfId="1092" xr:uid="{00000000-0005-0000-0000-000044040000}"/>
    <cellStyle name="Percent [2] 2 5" xfId="1093" xr:uid="{00000000-0005-0000-0000-000045040000}"/>
    <cellStyle name="Percent [2] 2 6" xfId="1094" xr:uid="{00000000-0005-0000-0000-000046040000}"/>
    <cellStyle name="Percent [2] 2 7" xfId="1095" xr:uid="{00000000-0005-0000-0000-000047040000}"/>
    <cellStyle name="Percent [2] 2 8" xfId="1096" xr:uid="{00000000-0005-0000-0000-000048040000}"/>
    <cellStyle name="Percent [2] 20" xfId="1097" xr:uid="{00000000-0005-0000-0000-000049040000}"/>
    <cellStyle name="Percent [2] 21" xfId="1098" xr:uid="{00000000-0005-0000-0000-00004A040000}"/>
    <cellStyle name="Percent [2] 22" xfId="1099" xr:uid="{00000000-0005-0000-0000-00004B040000}"/>
    <cellStyle name="Percent [2] 23" xfId="1100" xr:uid="{00000000-0005-0000-0000-00004C040000}"/>
    <cellStyle name="Percent [2] 24" xfId="1101" xr:uid="{00000000-0005-0000-0000-00004D040000}"/>
    <cellStyle name="Percent [2] 25" xfId="1102" xr:uid="{00000000-0005-0000-0000-00004E040000}"/>
    <cellStyle name="Percent [2] 26" xfId="1103" xr:uid="{00000000-0005-0000-0000-00004F040000}"/>
    <cellStyle name="Percent [2] 27" xfId="1104" xr:uid="{00000000-0005-0000-0000-000050040000}"/>
    <cellStyle name="Percent [2] 28" xfId="1105" xr:uid="{00000000-0005-0000-0000-000051040000}"/>
    <cellStyle name="Percent [2] 29" xfId="1106" xr:uid="{00000000-0005-0000-0000-000052040000}"/>
    <cellStyle name="Percent [2] 3" xfId="1107" xr:uid="{00000000-0005-0000-0000-000053040000}"/>
    <cellStyle name="Percent [2] 30" xfId="1108" xr:uid="{00000000-0005-0000-0000-000054040000}"/>
    <cellStyle name="Percent [2] 31" xfId="1109" xr:uid="{00000000-0005-0000-0000-000055040000}"/>
    <cellStyle name="Percent [2] 32" xfId="1110" xr:uid="{00000000-0005-0000-0000-000056040000}"/>
    <cellStyle name="Percent [2] 33" xfId="1111" xr:uid="{00000000-0005-0000-0000-000057040000}"/>
    <cellStyle name="Percent [2] 34" xfId="1112" xr:uid="{00000000-0005-0000-0000-000058040000}"/>
    <cellStyle name="Percent [2] 35" xfId="1113" xr:uid="{00000000-0005-0000-0000-000059040000}"/>
    <cellStyle name="Percent [2] 36" xfId="1114" xr:uid="{00000000-0005-0000-0000-00005A040000}"/>
    <cellStyle name="Percent [2] 37" xfId="1115" xr:uid="{00000000-0005-0000-0000-00005B040000}"/>
    <cellStyle name="Percent [2] 38" xfId="1116" xr:uid="{00000000-0005-0000-0000-00005C040000}"/>
    <cellStyle name="Percent [2] 39" xfId="1117" xr:uid="{00000000-0005-0000-0000-00005D040000}"/>
    <cellStyle name="Percent [2] 4" xfId="1118" xr:uid="{00000000-0005-0000-0000-00005E040000}"/>
    <cellStyle name="Percent [2] 5" xfId="1119" xr:uid="{00000000-0005-0000-0000-00005F040000}"/>
    <cellStyle name="Percent [2] 6" xfId="1120" xr:uid="{00000000-0005-0000-0000-000060040000}"/>
    <cellStyle name="Percent [2] 7" xfId="1121" xr:uid="{00000000-0005-0000-0000-000061040000}"/>
    <cellStyle name="Percent [2] 8" xfId="1122" xr:uid="{00000000-0005-0000-0000-000062040000}"/>
    <cellStyle name="Percent [2] 9" xfId="1123" xr:uid="{00000000-0005-0000-0000-000063040000}"/>
    <cellStyle name="Percent 2" xfId="1124" xr:uid="{00000000-0005-0000-0000-000064040000}"/>
    <cellStyle name="Percent 56 15" xfId="1125" xr:uid="{00000000-0005-0000-0000-000065040000}"/>
    <cellStyle name="Porcentaje 2" xfId="1126" xr:uid="{00000000-0005-0000-0000-000066040000}"/>
    <cellStyle name="Porcentaje 2 2" xfId="1127" xr:uid="{00000000-0005-0000-0000-000067040000}"/>
    <cellStyle name="Porcentaje 3" xfId="1128" xr:uid="{00000000-0005-0000-0000-000068040000}"/>
    <cellStyle name="Porcentaje 3 2" xfId="1129" xr:uid="{00000000-0005-0000-0000-000069040000}"/>
    <cellStyle name="Porcentaje 3 2 2" xfId="1130" xr:uid="{00000000-0005-0000-0000-00006A040000}"/>
    <cellStyle name="Porcentaje 3 2 2 2" xfId="1131" xr:uid="{00000000-0005-0000-0000-00006B040000}"/>
    <cellStyle name="Porcentaje 3 2 2 3" xfId="1132" xr:uid="{00000000-0005-0000-0000-00006C040000}"/>
    <cellStyle name="Porcentaje 3 2 3" xfId="1133" xr:uid="{00000000-0005-0000-0000-00006D040000}"/>
    <cellStyle name="Porcentaje 3 2 4" xfId="1134" xr:uid="{00000000-0005-0000-0000-00006E040000}"/>
    <cellStyle name="Porcentaje 3 3" xfId="1135" xr:uid="{00000000-0005-0000-0000-00006F040000}"/>
    <cellStyle name="Porcentaje 3 3 2" xfId="1136" xr:uid="{00000000-0005-0000-0000-000070040000}"/>
    <cellStyle name="Porcentaje 3 3 3" xfId="1137" xr:uid="{00000000-0005-0000-0000-000071040000}"/>
    <cellStyle name="Porcentaje 3 4" xfId="1138" xr:uid="{00000000-0005-0000-0000-000072040000}"/>
    <cellStyle name="Porcentaje 3 4 2" xfId="1139" xr:uid="{00000000-0005-0000-0000-000073040000}"/>
    <cellStyle name="Porcentaje 3 4 3" xfId="1140" xr:uid="{00000000-0005-0000-0000-000074040000}"/>
    <cellStyle name="Porcentaje 3 5" xfId="1141" xr:uid="{00000000-0005-0000-0000-000075040000}"/>
    <cellStyle name="Porcentaje 3 6" xfId="1142" xr:uid="{00000000-0005-0000-0000-000076040000}"/>
    <cellStyle name="Procentowy 2" xfId="1143" xr:uid="{00000000-0005-0000-0000-000077040000}"/>
    <cellStyle name="Procentowy 2 2" xfId="1144" xr:uid="{00000000-0005-0000-0000-000078040000}"/>
    <cellStyle name="Procentowy 2 2 2" xfId="1145" xr:uid="{00000000-0005-0000-0000-000079040000}"/>
    <cellStyle name="Procentowy 2 2 2 2" xfId="1146" xr:uid="{00000000-0005-0000-0000-00007A040000}"/>
    <cellStyle name="Procentowy 2 2 2 3" xfId="1147" xr:uid="{00000000-0005-0000-0000-00007B040000}"/>
    <cellStyle name="Procentowy 2 2 3" xfId="1148" xr:uid="{00000000-0005-0000-0000-00007C040000}"/>
    <cellStyle name="Procentowy 2 2 4" xfId="1149" xr:uid="{00000000-0005-0000-0000-00007D040000}"/>
    <cellStyle name="Procentowy 2 3" xfId="1150" xr:uid="{00000000-0005-0000-0000-00007E040000}"/>
    <cellStyle name="Procentowy 2 3 2" xfId="1151" xr:uid="{00000000-0005-0000-0000-00007F040000}"/>
    <cellStyle name="Procentowy 2 3 3" xfId="1152" xr:uid="{00000000-0005-0000-0000-000080040000}"/>
    <cellStyle name="Procentowy 2 4" xfId="1153" xr:uid="{00000000-0005-0000-0000-000081040000}"/>
    <cellStyle name="Procentowy 2 5" xfId="1154" xr:uid="{00000000-0005-0000-0000-000082040000}"/>
    <cellStyle name="Procentowy 2 6" xfId="1155" xr:uid="{00000000-0005-0000-0000-000083040000}"/>
    <cellStyle name="Procentowy 3" xfId="1156" xr:uid="{00000000-0005-0000-0000-000084040000}"/>
    <cellStyle name="Procentowy 3 2" xfId="1157" xr:uid="{00000000-0005-0000-0000-000085040000}"/>
    <cellStyle name="Procentowy 3 3" xfId="1158" xr:uid="{00000000-0005-0000-0000-000086040000}"/>
    <cellStyle name="Procentowy 4" xfId="1159" xr:uid="{00000000-0005-0000-0000-000087040000}"/>
    <cellStyle name="Procentowy 5" xfId="1160" xr:uid="{00000000-0005-0000-0000-000088040000}"/>
    <cellStyle name="Procentowy 5 2" xfId="1161" xr:uid="{00000000-0005-0000-0000-000089040000}"/>
    <cellStyle name="Procentowy 5 3" xfId="1162" xr:uid="{00000000-0005-0000-0000-00008A040000}"/>
    <cellStyle name="Procentowy 5 4" xfId="1163" xr:uid="{00000000-0005-0000-0000-00008B040000}"/>
    <cellStyle name="Section 1" xfId="1164" xr:uid="{00000000-0005-0000-0000-00008C040000}"/>
    <cellStyle name="Styl 1" xfId="1165" xr:uid="{00000000-0005-0000-0000-00008D040000}"/>
    <cellStyle name="Suma 2" xfId="1166" xr:uid="{00000000-0005-0000-0000-00008E040000}"/>
    <cellStyle name="Suma 2 2" xfId="1167" xr:uid="{00000000-0005-0000-0000-00008F040000}"/>
    <cellStyle name="Suma 2 3" xfId="1168" xr:uid="{00000000-0005-0000-0000-000090040000}"/>
    <cellStyle name="Suma 2 4" xfId="1169" xr:uid="{00000000-0005-0000-0000-000091040000}"/>
    <cellStyle name="Suma 2 5" xfId="1170" xr:uid="{00000000-0005-0000-0000-000092040000}"/>
    <cellStyle name="Suma 3" xfId="1171" xr:uid="{00000000-0005-0000-0000-000093040000}"/>
    <cellStyle name="Suma 3 2" xfId="1172" xr:uid="{00000000-0005-0000-0000-000094040000}"/>
    <cellStyle name="Suma 3 3" xfId="1173" xr:uid="{00000000-0005-0000-0000-000095040000}"/>
    <cellStyle name="Suma 3 4" xfId="1174" xr:uid="{00000000-0005-0000-0000-000096040000}"/>
    <cellStyle name="Suma 3 5" xfId="1175" xr:uid="{00000000-0005-0000-0000-000097040000}"/>
    <cellStyle name="Suma 4" xfId="1176" xr:uid="{00000000-0005-0000-0000-000098040000}"/>
    <cellStyle name="Suma 4 2" xfId="1177" xr:uid="{00000000-0005-0000-0000-000099040000}"/>
    <cellStyle name="Suma 4 3" xfId="1178" xr:uid="{00000000-0005-0000-0000-00009A040000}"/>
    <cellStyle name="Suma 4 4" xfId="1179" xr:uid="{00000000-0005-0000-0000-00009B040000}"/>
    <cellStyle name="Suma 4 5" xfId="1180" xr:uid="{00000000-0005-0000-0000-00009C040000}"/>
    <cellStyle name="Suma 5" xfId="1181" xr:uid="{00000000-0005-0000-0000-00009D040000}"/>
    <cellStyle name="Suma 5 2" xfId="1182" xr:uid="{00000000-0005-0000-0000-00009E040000}"/>
    <cellStyle name="Suma 5 3" xfId="1183" xr:uid="{00000000-0005-0000-0000-00009F040000}"/>
    <cellStyle name="Suma 5 4" xfId="1184" xr:uid="{00000000-0005-0000-0000-0000A0040000}"/>
    <cellStyle name="Suma 5 5" xfId="1185" xr:uid="{00000000-0005-0000-0000-0000A1040000}"/>
    <cellStyle name="Suma 6" xfId="1186" xr:uid="{00000000-0005-0000-0000-0000A2040000}"/>
    <cellStyle name="Suma 6 2" xfId="1187" xr:uid="{00000000-0005-0000-0000-0000A3040000}"/>
    <cellStyle name="Suma 6 3" xfId="1188" xr:uid="{00000000-0005-0000-0000-0000A4040000}"/>
    <cellStyle name="Suma 6 4" xfId="1189" xr:uid="{00000000-0005-0000-0000-0000A5040000}"/>
    <cellStyle name="Suma 6 5" xfId="1190" xr:uid="{00000000-0005-0000-0000-0000A6040000}"/>
    <cellStyle name="Suma 7" xfId="1191" xr:uid="{00000000-0005-0000-0000-0000A7040000}"/>
    <cellStyle name="Suma 7 2" xfId="1192" xr:uid="{00000000-0005-0000-0000-0000A8040000}"/>
    <cellStyle name="Suma 7 3" xfId="1193" xr:uid="{00000000-0005-0000-0000-0000A9040000}"/>
    <cellStyle name="Suma 7 4" xfId="1194" xr:uid="{00000000-0005-0000-0000-0000AA040000}"/>
    <cellStyle name="Suma 7 5" xfId="1195" xr:uid="{00000000-0005-0000-0000-0000AB040000}"/>
    <cellStyle name="Suma 8" xfId="1196" xr:uid="{00000000-0005-0000-0000-0000AC040000}"/>
    <cellStyle name="Suma 8 2" xfId="1197" xr:uid="{00000000-0005-0000-0000-0000AD040000}"/>
    <cellStyle name="Suma 8 3" xfId="1198" xr:uid="{00000000-0005-0000-0000-0000AE040000}"/>
    <cellStyle name="Suma 8 4" xfId="1199" xr:uid="{00000000-0005-0000-0000-0000AF040000}"/>
    <cellStyle name="Suma 8 5" xfId="1200" xr:uid="{00000000-0005-0000-0000-0000B0040000}"/>
    <cellStyle name="Tekst objaśnienia 2" xfId="1201" xr:uid="{00000000-0005-0000-0000-0000B1040000}"/>
    <cellStyle name="Tekst objaśnienia 3" xfId="1202" xr:uid="{00000000-0005-0000-0000-0000B2040000}"/>
    <cellStyle name="Tekst objaśnienia 4" xfId="1203" xr:uid="{00000000-0005-0000-0000-0000B3040000}"/>
    <cellStyle name="Tekst objaśnienia 5" xfId="1204" xr:uid="{00000000-0005-0000-0000-0000B4040000}"/>
    <cellStyle name="Tekst objaśnienia 6" xfId="1205" xr:uid="{00000000-0005-0000-0000-0000B5040000}"/>
    <cellStyle name="Tekst objaśnienia 7" xfId="1206" xr:uid="{00000000-0005-0000-0000-0000B6040000}"/>
    <cellStyle name="Tekst objaśnienia 8" xfId="1207" xr:uid="{00000000-0005-0000-0000-0000B7040000}"/>
    <cellStyle name="Tekst ostrzeżenia 2" xfId="1208" xr:uid="{00000000-0005-0000-0000-0000B8040000}"/>
    <cellStyle name="Tekst ostrzeżenia 3" xfId="1209" xr:uid="{00000000-0005-0000-0000-0000B9040000}"/>
    <cellStyle name="Tekst ostrzeżenia 4" xfId="1210" xr:uid="{00000000-0005-0000-0000-0000BA040000}"/>
    <cellStyle name="Tekst ostrzeżenia 5" xfId="1211" xr:uid="{00000000-0005-0000-0000-0000BB040000}"/>
    <cellStyle name="Tekst ostrzeżenia 6" xfId="1212" xr:uid="{00000000-0005-0000-0000-0000BC040000}"/>
    <cellStyle name="Tekst ostrzeżenia 7" xfId="1213" xr:uid="{00000000-0005-0000-0000-0000BD040000}"/>
    <cellStyle name="Tekst ostrzeżenia 8" xfId="1214" xr:uid="{00000000-0005-0000-0000-0000BE040000}"/>
    <cellStyle name="Tytuł 2" xfId="1215" xr:uid="{00000000-0005-0000-0000-0000BF040000}"/>
    <cellStyle name="Tytuł 3" xfId="1216" xr:uid="{00000000-0005-0000-0000-0000C0040000}"/>
    <cellStyle name="Tytuł 4" xfId="1217" xr:uid="{00000000-0005-0000-0000-0000C1040000}"/>
    <cellStyle name="Tytuł 5" xfId="1218" xr:uid="{00000000-0005-0000-0000-0000C2040000}"/>
    <cellStyle name="Tytuł 6" xfId="1219" xr:uid="{00000000-0005-0000-0000-0000C3040000}"/>
    <cellStyle name="Tytuł 7" xfId="1220" xr:uid="{00000000-0005-0000-0000-0000C4040000}"/>
    <cellStyle name="Tytuł 8" xfId="1221" xr:uid="{00000000-0005-0000-0000-0000C5040000}"/>
    <cellStyle name="Uwaga 2" xfId="1222" xr:uid="{00000000-0005-0000-0000-0000C6040000}"/>
    <cellStyle name="Uwaga 2 2" xfId="1223" xr:uid="{00000000-0005-0000-0000-0000C7040000}"/>
    <cellStyle name="Uwaga 2 3" xfId="1224" xr:uid="{00000000-0005-0000-0000-0000C8040000}"/>
    <cellStyle name="Uwaga 2 4" xfId="1225" xr:uid="{00000000-0005-0000-0000-0000C9040000}"/>
    <cellStyle name="Uwaga 2 5" xfId="1226" xr:uid="{00000000-0005-0000-0000-0000CA040000}"/>
    <cellStyle name="Uwaga 3" xfId="1227" xr:uid="{00000000-0005-0000-0000-0000CB040000}"/>
    <cellStyle name="Uwaga 3 2" xfId="1228" xr:uid="{00000000-0005-0000-0000-0000CC040000}"/>
    <cellStyle name="Uwaga 3 3" xfId="1229" xr:uid="{00000000-0005-0000-0000-0000CD040000}"/>
    <cellStyle name="Uwaga 3 4" xfId="1230" xr:uid="{00000000-0005-0000-0000-0000CE040000}"/>
    <cellStyle name="Uwaga 3 5" xfId="1231" xr:uid="{00000000-0005-0000-0000-0000CF040000}"/>
    <cellStyle name="Uwaga 4" xfId="1232" xr:uid="{00000000-0005-0000-0000-0000D0040000}"/>
    <cellStyle name="Uwaga 4 2" xfId="1233" xr:uid="{00000000-0005-0000-0000-0000D1040000}"/>
    <cellStyle name="Uwaga 4 3" xfId="1234" xr:uid="{00000000-0005-0000-0000-0000D2040000}"/>
    <cellStyle name="Uwaga 4 4" xfId="1235" xr:uid="{00000000-0005-0000-0000-0000D3040000}"/>
    <cellStyle name="Uwaga 4 5" xfId="1236" xr:uid="{00000000-0005-0000-0000-0000D4040000}"/>
    <cellStyle name="Uwaga 5" xfId="1237" xr:uid="{00000000-0005-0000-0000-0000D5040000}"/>
    <cellStyle name="Uwaga 5 2" xfId="1238" xr:uid="{00000000-0005-0000-0000-0000D6040000}"/>
    <cellStyle name="Uwaga 5 3" xfId="1239" xr:uid="{00000000-0005-0000-0000-0000D7040000}"/>
    <cellStyle name="Uwaga 5 4" xfId="1240" xr:uid="{00000000-0005-0000-0000-0000D8040000}"/>
    <cellStyle name="Uwaga 5 5" xfId="1241" xr:uid="{00000000-0005-0000-0000-0000D9040000}"/>
    <cellStyle name="Uwaga 6" xfId="1242" xr:uid="{00000000-0005-0000-0000-0000DA040000}"/>
    <cellStyle name="Uwaga 6 2" xfId="1243" xr:uid="{00000000-0005-0000-0000-0000DB040000}"/>
    <cellStyle name="Uwaga 6 3" xfId="1244" xr:uid="{00000000-0005-0000-0000-0000DC040000}"/>
    <cellStyle name="Uwaga 6 4" xfId="1245" xr:uid="{00000000-0005-0000-0000-0000DD040000}"/>
    <cellStyle name="Uwaga 6 5" xfId="1246" xr:uid="{00000000-0005-0000-0000-0000DE040000}"/>
    <cellStyle name="Uwaga 7" xfId="1247" xr:uid="{00000000-0005-0000-0000-0000DF040000}"/>
    <cellStyle name="Uwaga 7 2" xfId="1248" xr:uid="{00000000-0005-0000-0000-0000E0040000}"/>
    <cellStyle name="Uwaga 7 3" xfId="1249" xr:uid="{00000000-0005-0000-0000-0000E1040000}"/>
    <cellStyle name="Uwaga 7 4" xfId="1250" xr:uid="{00000000-0005-0000-0000-0000E2040000}"/>
    <cellStyle name="Uwaga 7 5" xfId="1251" xr:uid="{00000000-0005-0000-0000-0000E3040000}"/>
    <cellStyle name="Uwaga 8" xfId="1252" xr:uid="{00000000-0005-0000-0000-0000E4040000}"/>
    <cellStyle name="Uwaga 8 2" xfId="1253" xr:uid="{00000000-0005-0000-0000-0000E5040000}"/>
    <cellStyle name="Uwaga 8 3" xfId="1254" xr:uid="{00000000-0005-0000-0000-0000E6040000}"/>
    <cellStyle name="Uwaga 8 4" xfId="1255" xr:uid="{00000000-0005-0000-0000-0000E7040000}"/>
    <cellStyle name="Uwaga 8 5" xfId="1256" xr:uid="{00000000-0005-0000-0000-0000E8040000}"/>
    <cellStyle name="Walutowy" xfId="1587" builtinId="4"/>
    <cellStyle name="Walutowy 10" xfId="1257" xr:uid="{00000000-0005-0000-0000-0000E9040000}"/>
    <cellStyle name="Walutowy 10 2" xfId="1258" xr:uid="{00000000-0005-0000-0000-0000EA040000}"/>
    <cellStyle name="Walutowy 10 3" xfId="1259" xr:uid="{00000000-0005-0000-0000-0000EB040000}"/>
    <cellStyle name="Walutowy 11" xfId="1260" xr:uid="{00000000-0005-0000-0000-0000EC040000}"/>
    <cellStyle name="Walutowy 11 2" xfId="1261" xr:uid="{00000000-0005-0000-0000-0000ED040000}"/>
    <cellStyle name="Walutowy 11 2 2" xfId="1262" xr:uid="{00000000-0005-0000-0000-0000EE040000}"/>
    <cellStyle name="Walutowy 11 2 3" xfId="1263" xr:uid="{00000000-0005-0000-0000-0000EF040000}"/>
    <cellStyle name="Walutowy 11 3" xfId="1264" xr:uid="{00000000-0005-0000-0000-0000F0040000}"/>
    <cellStyle name="Walutowy 11 4" xfId="1265" xr:uid="{00000000-0005-0000-0000-0000F1040000}"/>
    <cellStyle name="Walutowy 12" xfId="1266" xr:uid="{00000000-0005-0000-0000-0000F2040000}"/>
    <cellStyle name="Walutowy 12 2" xfId="1267" xr:uid="{00000000-0005-0000-0000-0000F3040000}"/>
    <cellStyle name="Walutowy 12 3" xfId="1268" xr:uid="{00000000-0005-0000-0000-0000F4040000}"/>
    <cellStyle name="Walutowy 13" xfId="1269" xr:uid="{00000000-0005-0000-0000-0000F5040000}"/>
    <cellStyle name="Walutowy 2" xfId="1270" xr:uid="{00000000-0005-0000-0000-0000F6040000}"/>
    <cellStyle name="Walutowy 2 2" xfId="1271" xr:uid="{00000000-0005-0000-0000-0000F7040000}"/>
    <cellStyle name="Walutowy 2 2 2" xfId="1272" xr:uid="{00000000-0005-0000-0000-0000F8040000}"/>
    <cellStyle name="Walutowy 2 2 2 2" xfId="1273" xr:uid="{00000000-0005-0000-0000-0000F9040000}"/>
    <cellStyle name="Walutowy 2 2 2 2 2" xfId="1274" xr:uid="{00000000-0005-0000-0000-0000FA040000}"/>
    <cellStyle name="Walutowy 2 2 2 2 2 2" xfId="1275" xr:uid="{00000000-0005-0000-0000-0000FB040000}"/>
    <cellStyle name="Walutowy 2 2 2 2 2 2 2" xfId="1276" xr:uid="{00000000-0005-0000-0000-0000FC040000}"/>
    <cellStyle name="Walutowy 2 2 2 2 2 2 3" xfId="1277" xr:uid="{00000000-0005-0000-0000-0000FD040000}"/>
    <cellStyle name="Walutowy 2 2 2 2 2 3" xfId="1278" xr:uid="{00000000-0005-0000-0000-0000FE040000}"/>
    <cellStyle name="Walutowy 2 2 2 2 2 4" xfId="1279" xr:uid="{00000000-0005-0000-0000-0000FF040000}"/>
    <cellStyle name="Walutowy 2 2 2 2 3" xfId="1280" xr:uid="{00000000-0005-0000-0000-000000050000}"/>
    <cellStyle name="Walutowy 2 2 2 2 3 2" xfId="1281" xr:uid="{00000000-0005-0000-0000-000001050000}"/>
    <cellStyle name="Walutowy 2 2 2 2 3 3" xfId="1282" xr:uid="{00000000-0005-0000-0000-000002050000}"/>
    <cellStyle name="Walutowy 2 2 2 2 4" xfId="1283" xr:uid="{00000000-0005-0000-0000-000003050000}"/>
    <cellStyle name="Walutowy 2 2 2 2 5" xfId="1284" xr:uid="{00000000-0005-0000-0000-000004050000}"/>
    <cellStyle name="Walutowy 2 2 2 3" xfId="1285" xr:uid="{00000000-0005-0000-0000-000005050000}"/>
    <cellStyle name="Walutowy 2 2 2 3 2" xfId="1286" xr:uid="{00000000-0005-0000-0000-000006050000}"/>
    <cellStyle name="Walutowy 2 2 2 3 2 2" xfId="1287" xr:uid="{00000000-0005-0000-0000-000007050000}"/>
    <cellStyle name="Walutowy 2 2 2 3 2 3" xfId="1288" xr:uid="{00000000-0005-0000-0000-000008050000}"/>
    <cellStyle name="Walutowy 2 2 2 3 3" xfId="1289" xr:uid="{00000000-0005-0000-0000-000009050000}"/>
    <cellStyle name="Walutowy 2 2 2 3 4" xfId="1290" xr:uid="{00000000-0005-0000-0000-00000A050000}"/>
    <cellStyle name="Walutowy 2 2 2 4" xfId="1291" xr:uid="{00000000-0005-0000-0000-00000B050000}"/>
    <cellStyle name="Walutowy 2 2 2 4 2" xfId="1292" xr:uid="{00000000-0005-0000-0000-00000C050000}"/>
    <cellStyle name="Walutowy 2 2 2 4 3" xfId="1293" xr:uid="{00000000-0005-0000-0000-00000D050000}"/>
    <cellStyle name="Walutowy 2 2 2 5" xfId="1294" xr:uid="{00000000-0005-0000-0000-00000E050000}"/>
    <cellStyle name="Walutowy 2 2 2 6" xfId="1295" xr:uid="{00000000-0005-0000-0000-00000F050000}"/>
    <cellStyle name="Walutowy 2 2 3" xfId="1296" xr:uid="{00000000-0005-0000-0000-000010050000}"/>
    <cellStyle name="Walutowy 2 2 3 2" xfId="1297" xr:uid="{00000000-0005-0000-0000-000011050000}"/>
    <cellStyle name="Walutowy 2 2 3 2 2" xfId="1298" xr:uid="{00000000-0005-0000-0000-000012050000}"/>
    <cellStyle name="Walutowy 2 2 3 2 2 2" xfId="1299" xr:uid="{00000000-0005-0000-0000-000013050000}"/>
    <cellStyle name="Walutowy 2 2 3 2 2 3" xfId="1300" xr:uid="{00000000-0005-0000-0000-000014050000}"/>
    <cellStyle name="Walutowy 2 2 3 2 3" xfId="1301" xr:uid="{00000000-0005-0000-0000-000015050000}"/>
    <cellStyle name="Walutowy 2 2 3 2 4" xfId="1302" xr:uid="{00000000-0005-0000-0000-000016050000}"/>
    <cellStyle name="Walutowy 2 2 3 3" xfId="1303" xr:uid="{00000000-0005-0000-0000-000017050000}"/>
    <cellStyle name="Walutowy 2 2 3 3 2" xfId="1304" xr:uid="{00000000-0005-0000-0000-000018050000}"/>
    <cellStyle name="Walutowy 2 2 3 3 3" xfId="1305" xr:uid="{00000000-0005-0000-0000-000019050000}"/>
    <cellStyle name="Walutowy 2 2 3 4" xfId="1306" xr:uid="{00000000-0005-0000-0000-00001A050000}"/>
    <cellStyle name="Walutowy 2 2 3 5" xfId="1307" xr:uid="{00000000-0005-0000-0000-00001B050000}"/>
    <cellStyle name="Walutowy 2 2 4" xfId="1308" xr:uid="{00000000-0005-0000-0000-00001C050000}"/>
    <cellStyle name="Walutowy 2 2 4 2" xfId="1309" xr:uid="{00000000-0005-0000-0000-00001D050000}"/>
    <cellStyle name="Walutowy 2 2 4 2 2" xfId="1310" xr:uid="{00000000-0005-0000-0000-00001E050000}"/>
    <cellStyle name="Walutowy 2 2 4 2 3" xfId="1311" xr:uid="{00000000-0005-0000-0000-00001F050000}"/>
    <cellStyle name="Walutowy 2 2 4 3" xfId="1312" xr:uid="{00000000-0005-0000-0000-000020050000}"/>
    <cellStyle name="Walutowy 2 2 4 4" xfId="1313" xr:uid="{00000000-0005-0000-0000-000021050000}"/>
    <cellStyle name="Walutowy 2 2 5" xfId="1314" xr:uid="{00000000-0005-0000-0000-000022050000}"/>
    <cellStyle name="Walutowy 2 2 5 2" xfId="1315" xr:uid="{00000000-0005-0000-0000-000023050000}"/>
    <cellStyle name="Walutowy 2 2 5 3" xfId="1316" xr:uid="{00000000-0005-0000-0000-000024050000}"/>
    <cellStyle name="Walutowy 2 2 6" xfId="1317" xr:uid="{00000000-0005-0000-0000-000025050000}"/>
    <cellStyle name="Walutowy 2 2 7" xfId="1318" xr:uid="{00000000-0005-0000-0000-000026050000}"/>
    <cellStyle name="Walutowy 2 3" xfId="1319" xr:uid="{00000000-0005-0000-0000-000027050000}"/>
    <cellStyle name="Walutowy 2 3 2" xfId="1320" xr:uid="{00000000-0005-0000-0000-000028050000}"/>
    <cellStyle name="Walutowy 2 3 2 2" xfId="1321" xr:uid="{00000000-0005-0000-0000-000029050000}"/>
    <cellStyle name="Walutowy 2 3 2 2 2" xfId="1322" xr:uid="{00000000-0005-0000-0000-00002A050000}"/>
    <cellStyle name="Walutowy 2 3 2 2 2 2" xfId="1323" xr:uid="{00000000-0005-0000-0000-00002B050000}"/>
    <cellStyle name="Walutowy 2 3 2 2 2 3" xfId="1324" xr:uid="{00000000-0005-0000-0000-00002C050000}"/>
    <cellStyle name="Walutowy 2 3 2 2 3" xfId="1325" xr:uid="{00000000-0005-0000-0000-00002D050000}"/>
    <cellStyle name="Walutowy 2 3 2 2 4" xfId="1326" xr:uid="{00000000-0005-0000-0000-00002E050000}"/>
    <cellStyle name="Walutowy 2 3 2 3" xfId="1327" xr:uid="{00000000-0005-0000-0000-00002F050000}"/>
    <cellStyle name="Walutowy 2 3 2 3 2" xfId="1328" xr:uid="{00000000-0005-0000-0000-000030050000}"/>
    <cellStyle name="Walutowy 2 3 2 3 3" xfId="1329" xr:uid="{00000000-0005-0000-0000-000031050000}"/>
    <cellStyle name="Walutowy 2 3 2 4" xfId="1330" xr:uid="{00000000-0005-0000-0000-000032050000}"/>
    <cellStyle name="Walutowy 2 3 2 5" xfId="1331" xr:uid="{00000000-0005-0000-0000-000033050000}"/>
    <cellStyle name="Walutowy 2 3 3" xfId="1332" xr:uid="{00000000-0005-0000-0000-000034050000}"/>
    <cellStyle name="Walutowy 2 3 3 2" xfId="1333" xr:uid="{00000000-0005-0000-0000-000035050000}"/>
    <cellStyle name="Walutowy 2 3 3 2 2" xfId="1334" xr:uid="{00000000-0005-0000-0000-000036050000}"/>
    <cellStyle name="Walutowy 2 3 3 2 3" xfId="1335" xr:uid="{00000000-0005-0000-0000-000037050000}"/>
    <cellStyle name="Walutowy 2 3 3 3" xfId="1336" xr:uid="{00000000-0005-0000-0000-000038050000}"/>
    <cellStyle name="Walutowy 2 3 3 4" xfId="1337" xr:uid="{00000000-0005-0000-0000-000039050000}"/>
    <cellStyle name="Walutowy 2 3 4" xfId="1338" xr:uid="{00000000-0005-0000-0000-00003A050000}"/>
    <cellStyle name="Walutowy 2 3 4 2" xfId="1339" xr:uid="{00000000-0005-0000-0000-00003B050000}"/>
    <cellStyle name="Walutowy 2 3 4 3" xfId="1340" xr:uid="{00000000-0005-0000-0000-00003C050000}"/>
    <cellStyle name="Walutowy 2 3 5" xfId="1341" xr:uid="{00000000-0005-0000-0000-00003D050000}"/>
    <cellStyle name="Walutowy 2 3 6" xfId="1342" xr:uid="{00000000-0005-0000-0000-00003E050000}"/>
    <cellStyle name="Walutowy 2 4" xfId="1343" xr:uid="{00000000-0005-0000-0000-00003F050000}"/>
    <cellStyle name="Walutowy 2 4 2" xfId="1344" xr:uid="{00000000-0005-0000-0000-000040050000}"/>
    <cellStyle name="Walutowy 2 4 2 2" xfId="1345" xr:uid="{00000000-0005-0000-0000-000041050000}"/>
    <cellStyle name="Walutowy 2 4 2 2 2" xfId="1346" xr:uid="{00000000-0005-0000-0000-000042050000}"/>
    <cellStyle name="Walutowy 2 4 2 2 3" xfId="1347" xr:uid="{00000000-0005-0000-0000-000043050000}"/>
    <cellStyle name="Walutowy 2 4 2 3" xfId="1348" xr:uid="{00000000-0005-0000-0000-000044050000}"/>
    <cellStyle name="Walutowy 2 4 2 4" xfId="1349" xr:uid="{00000000-0005-0000-0000-000045050000}"/>
    <cellStyle name="Walutowy 2 4 3" xfId="1350" xr:uid="{00000000-0005-0000-0000-000046050000}"/>
    <cellStyle name="Walutowy 2 4 3 2" xfId="1351" xr:uid="{00000000-0005-0000-0000-000047050000}"/>
    <cellStyle name="Walutowy 2 4 3 3" xfId="1352" xr:uid="{00000000-0005-0000-0000-000048050000}"/>
    <cellStyle name="Walutowy 2 4 4" xfId="1353" xr:uid="{00000000-0005-0000-0000-000049050000}"/>
    <cellStyle name="Walutowy 2 4 5" xfId="1354" xr:uid="{00000000-0005-0000-0000-00004A050000}"/>
    <cellStyle name="Walutowy 2 5" xfId="1355" xr:uid="{00000000-0005-0000-0000-00004B050000}"/>
    <cellStyle name="Walutowy 2 5 2" xfId="1356" xr:uid="{00000000-0005-0000-0000-00004C050000}"/>
    <cellStyle name="Walutowy 2 5 2 2" xfId="1357" xr:uid="{00000000-0005-0000-0000-00004D050000}"/>
    <cellStyle name="Walutowy 2 5 2 3" xfId="1358" xr:uid="{00000000-0005-0000-0000-00004E050000}"/>
    <cellStyle name="Walutowy 2 5 3" xfId="1359" xr:uid="{00000000-0005-0000-0000-00004F050000}"/>
    <cellStyle name="Walutowy 2 5 4" xfId="1360" xr:uid="{00000000-0005-0000-0000-000050050000}"/>
    <cellStyle name="Walutowy 2 6" xfId="1361" xr:uid="{00000000-0005-0000-0000-000051050000}"/>
    <cellStyle name="Walutowy 2 6 2" xfId="1362" xr:uid="{00000000-0005-0000-0000-000052050000}"/>
    <cellStyle name="Walutowy 2 6 3" xfId="1363" xr:uid="{00000000-0005-0000-0000-000053050000}"/>
    <cellStyle name="Walutowy 2 7" xfId="1364" xr:uid="{00000000-0005-0000-0000-000054050000}"/>
    <cellStyle name="Walutowy 2 8" xfId="1365" xr:uid="{00000000-0005-0000-0000-000055050000}"/>
    <cellStyle name="Walutowy 3" xfId="1366" xr:uid="{00000000-0005-0000-0000-000056050000}"/>
    <cellStyle name="Walutowy 3 2" xfId="1367" xr:uid="{00000000-0005-0000-0000-000057050000}"/>
    <cellStyle name="Walutowy 3 2 2" xfId="1368" xr:uid="{00000000-0005-0000-0000-000058050000}"/>
    <cellStyle name="Walutowy 3 2 2 2" xfId="1369" xr:uid="{00000000-0005-0000-0000-000059050000}"/>
    <cellStyle name="Walutowy 3 2 2 2 2" xfId="1370" xr:uid="{00000000-0005-0000-0000-00005A050000}"/>
    <cellStyle name="Walutowy 3 2 2 2 2 2" xfId="1371" xr:uid="{00000000-0005-0000-0000-00005B050000}"/>
    <cellStyle name="Walutowy 3 2 2 2 2 2 2" xfId="1372" xr:uid="{00000000-0005-0000-0000-00005C050000}"/>
    <cellStyle name="Walutowy 3 2 2 2 2 2 3" xfId="1373" xr:uid="{00000000-0005-0000-0000-00005D050000}"/>
    <cellStyle name="Walutowy 3 2 2 2 2 3" xfId="1374" xr:uid="{00000000-0005-0000-0000-00005E050000}"/>
    <cellStyle name="Walutowy 3 2 2 2 2 4" xfId="1375" xr:uid="{00000000-0005-0000-0000-00005F050000}"/>
    <cellStyle name="Walutowy 3 2 2 2 3" xfId="1376" xr:uid="{00000000-0005-0000-0000-000060050000}"/>
    <cellStyle name="Walutowy 3 2 2 2 3 2" xfId="1377" xr:uid="{00000000-0005-0000-0000-000061050000}"/>
    <cellStyle name="Walutowy 3 2 2 2 3 3" xfId="1378" xr:uid="{00000000-0005-0000-0000-000062050000}"/>
    <cellStyle name="Walutowy 3 2 2 2 4" xfId="1379" xr:uid="{00000000-0005-0000-0000-000063050000}"/>
    <cellStyle name="Walutowy 3 2 2 2 5" xfId="1380" xr:uid="{00000000-0005-0000-0000-000064050000}"/>
    <cellStyle name="Walutowy 3 2 2 3" xfId="1381" xr:uid="{00000000-0005-0000-0000-000065050000}"/>
    <cellStyle name="Walutowy 3 2 2 3 2" xfId="1382" xr:uid="{00000000-0005-0000-0000-000066050000}"/>
    <cellStyle name="Walutowy 3 2 2 3 2 2" xfId="1383" xr:uid="{00000000-0005-0000-0000-000067050000}"/>
    <cellStyle name="Walutowy 3 2 2 3 2 3" xfId="1384" xr:uid="{00000000-0005-0000-0000-000068050000}"/>
    <cellStyle name="Walutowy 3 2 2 3 3" xfId="1385" xr:uid="{00000000-0005-0000-0000-000069050000}"/>
    <cellStyle name="Walutowy 3 2 2 3 4" xfId="1386" xr:uid="{00000000-0005-0000-0000-00006A050000}"/>
    <cellStyle name="Walutowy 3 2 2 4" xfId="1387" xr:uid="{00000000-0005-0000-0000-00006B050000}"/>
    <cellStyle name="Walutowy 3 2 2 4 2" xfId="1388" xr:uid="{00000000-0005-0000-0000-00006C050000}"/>
    <cellStyle name="Walutowy 3 2 2 4 3" xfId="1389" xr:uid="{00000000-0005-0000-0000-00006D050000}"/>
    <cellStyle name="Walutowy 3 2 2 5" xfId="1390" xr:uid="{00000000-0005-0000-0000-00006E050000}"/>
    <cellStyle name="Walutowy 3 2 2 6" xfId="1391" xr:uid="{00000000-0005-0000-0000-00006F050000}"/>
    <cellStyle name="Walutowy 3 2 3" xfId="1392" xr:uid="{00000000-0005-0000-0000-000070050000}"/>
    <cellStyle name="Walutowy 3 2 3 2" xfId="1393" xr:uid="{00000000-0005-0000-0000-000071050000}"/>
    <cellStyle name="Walutowy 3 2 3 2 2" xfId="1394" xr:uid="{00000000-0005-0000-0000-000072050000}"/>
    <cellStyle name="Walutowy 3 2 3 2 2 2" xfId="1395" xr:uid="{00000000-0005-0000-0000-000073050000}"/>
    <cellStyle name="Walutowy 3 2 3 2 2 3" xfId="1396" xr:uid="{00000000-0005-0000-0000-000074050000}"/>
    <cellStyle name="Walutowy 3 2 3 2 3" xfId="1397" xr:uid="{00000000-0005-0000-0000-000075050000}"/>
    <cellStyle name="Walutowy 3 2 3 2 4" xfId="1398" xr:uid="{00000000-0005-0000-0000-000076050000}"/>
    <cellStyle name="Walutowy 3 2 3 3" xfId="1399" xr:uid="{00000000-0005-0000-0000-000077050000}"/>
    <cellStyle name="Walutowy 3 2 3 3 2" xfId="1400" xr:uid="{00000000-0005-0000-0000-000078050000}"/>
    <cellStyle name="Walutowy 3 2 3 3 3" xfId="1401" xr:uid="{00000000-0005-0000-0000-000079050000}"/>
    <cellStyle name="Walutowy 3 2 3 4" xfId="1402" xr:uid="{00000000-0005-0000-0000-00007A050000}"/>
    <cellStyle name="Walutowy 3 2 3 5" xfId="1403" xr:uid="{00000000-0005-0000-0000-00007B050000}"/>
    <cellStyle name="Walutowy 3 2 4" xfId="1404" xr:uid="{00000000-0005-0000-0000-00007C050000}"/>
    <cellStyle name="Walutowy 3 2 4 2" xfId="1405" xr:uid="{00000000-0005-0000-0000-00007D050000}"/>
    <cellStyle name="Walutowy 3 2 4 2 2" xfId="1406" xr:uid="{00000000-0005-0000-0000-00007E050000}"/>
    <cellStyle name="Walutowy 3 2 4 2 3" xfId="1407" xr:uid="{00000000-0005-0000-0000-00007F050000}"/>
    <cellStyle name="Walutowy 3 2 4 3" xfId="1408" xr:uid="{00000000-0005-0000-0000-000080050000}"/>
    <cellStyle name="Walutowy 3 2 4 4" xfId="1409" xr:uid="{00000000-0005-0000-0000-000081050000}"/>
    <cellStyle name="Walutowy 3 2 5" xfId="1410" xr:uid="{00000000-0005-0000-0000-000082050000}"/>
    <cellStyle name="Walutowy 3 2 5 2" xfId="1411" xr:uid="{00000000-0005-0000-0000-000083050000}"/>
    <cellStyle name="Walutowy 3 2 5 3" xfId="1412" xr:uid="{00000000-0005-0000-0000-000084050000}"/>
    <cellStyle name="Walutowy 3 2 6" xfId="1413" xr:uid="{00000000-0005-0000-0000-000085050000}"/>
    <cellStyle name="Walutowy 3 2 7" xfId="1414" xr:uid="{00000000-0005-0000-0000-000086050000}"/>
    <cellStyle name="Walutowy 3 3" xfId="1415" xr:uid="{00000000-0005-0000-0000-000087050000}"/>
    <cellStyle name="Walutowy 3 3 2" xfId="1416" xr:uid="{00000000-0005-0000-0000-000088050000}"/>
    <cellStyle name="Walutowy 3 3 2 2" xfId="1417" xr:uid="{00000000-0005-0000-0000-000089050000}"/>
    <cellStyle name="Walutowy 3 3 2 2 2" xfId="1418" xr:uid="{00000000-0005-0000-0000-00008A050000}"/>
    <cellStyle name="Walutowy 3 3 2 2 2 2" xfId="1419" xr:uid="{00000000-0005-0000-0000-00008B050000}"/>
    <cellStyle name="Walutowy 3 3 2 2 2 3" xfId="1420" xr:uid="{00000000-0005-0000-0000-00008C050000}"/>
    <cellStyle name="Walutowy 3 3 2 2 3" xfId="1421" xr:uid="{00000000-0005-0000-0000-00008D050000}"/>
    <cellStyle name="Walutowy 3 3 2 2 4" xfId="1422" xr:uid="{00000000-0005-0000-0000-00008E050000}"/>
    <cellStyle name="Walutowy 3 3 2 3" xfId="1423" xr:uid="{00000000-0005-0000-0000-00008F050000}"/>
    <cellStyle name="Walutowy 3 3 2 3 2" xfId="1424" xr:uid="{00000000-0005-0000-0000-000090050000}"/>
    <cellStyle name="Walutowy 3 3 2 3 3" xfId="1425" xr:uid="{00000000-0005-0000-0000-000091050000}"/>
    <cellStyle name="Walutowy 3 3 2 4" xfId="1426" xr:uid="{00000000-0005-0000-0000-000092050000}"/>
    <cellStyle name="Walutowy 3 3 2 5" xfId="1427" xr:uid="{00000000-0005-0000-0000-000093050000}"/>
    <cellStyle name="Walutowy 3 3 3" xfId="1428" xr:uid="{00000000-0005-0000-0000-000094050000}"/>
    <cellStyle name="Walutowy 3 3 3 2" xfId="1429" xr:uid="{00000000-0005-0000-0000-000095050000}"/>
    <cellStyle name="Walutowy 3 3 3 2 2" xfId="1430" xr:uid="{00000000-0005-0000-0000-000096050000}"/>
    <cellStyle name="Walutowy 3 3 3 2 3" xfId="1431" xr:uid="{00000000-0005-0000-0000-000097050000}"/>
    <cellStyle name="Walutowy 3 3 3 3" xfId="1432" xr:uid="{00000000-0005-0000-0000-000098050000}"/>
    <cellStyle name="Walutowy 3 3 3 4" xfId="1433" xr:uid="{00000000-0005-0000-0000-000099050000}"/>
    <cellStyle name="Walutowy 3 3 4" xfId="1434" xr:uid="{00000000-0005-0000-0000-00009A050000}"/>
    <cellStyle name="Walutowy 3 3 4 2" xfId="1435" xr:uid="{00000000-0005-0000-0000-00009B050000}"/>
    <cellStyle name="Walutowy 3 3 4 3" xfId="1436" xr:uid="{00000000-0005-0000-0000-00009C050000}"/>
    <cellStyle name="Walutowy 3 3 5" xfId="1437" xr:uid="{00000000-0005-0000-0000-00009D050000}"/>
    <cellStyle name="Walutowy 3 3 6" xfId="1438" xr:uid="{00000000-0005-0000-0000-00009E050000}"/>
    <cellStyle name="Walutowy 3 4" xfId="1439" xr:uid="{00000000-0005-0000-0000-00009F050000}"/>
    <cellStyle name="Walutowy 3 4 2" xfId="1440" xr:uid="{00000000-0005-0000-0000-0000A0050000}"/>
    <cellStyle name="Walutowy 3 4 2 2" xfId="1441" xr:uid="{00000000-0005-0000-0000-0000A1050000}"/>
    <cellStyle name="Walutowy 3 4 2 2 2" xfId="1442" xr:uid="{00000000-0005-0000-0000-0000A2050000}"/>
    <cellStyle name="Walutowy 3 4 2 2 3" xfId="1443" xr:uid="{00000000-0005-0000-0000-0000A3050000}"/>
    <cellStyle name="Walutowy 3 4 2 3" xfId="1444" xr:uid="{00000000-0005-0000-0000-0000A4050000}"/>
    <cellStyle name="Walutowy 3 4 2 4" xfId="1445" xr:uid="{00000000-0005-0000-0000-0000A5050000}"/>
    <cellStyle name="Walutowy 3 4 3" xfId="1446" xr:uid="{00000000-0005-0000-0000-0000A6050000}"/>
    <cellStyle name="Walutowy 3 4 3 2" xfId="1447" xr:uid="{00000000-0005-0000-0000-0000A7050000}"/>
    <cellStyle name="Walutowy 3 4 3 3" xfId="1448" xr:uid="{00000000-0005-0000-0000-0000A8050000}"/>
    <cellStyle name="Walutowy 3 4 4" xfId="1449" xr:uid="{00000000-0005-0000-0000-0000A9050000}"/>
    <cellStyle name="Walutowy 3 4 5" xfId="1450" xr:uid="{00000000-0005-0000-0000-0000AA050000}"/>
    <cellStyle name="Walutowy 3 5" xfId="1451" xr:uid="{00000000-0005-0000-0000-0000AB050000}"/>
    <cellStyle name="Walutowy 3 5 2" xfId="1452" xr:uid="{00000000-0005-0000-0000-0000AC050000}"/>
    <cellStyle name="Walutowy 3 5 2 2" xfId="1453" xr:uid="{00000000-0005-0000-0000-0000AD050000}"/>
    <cellStyle name="Walutowy 3 5 2 3" xfId="1454" xr:uid="{00000000-0005-0000-0000-0000AE050000}"/>
    <cellStyle name="Walutowy 3 5 3" xfId="1455" xr:uid="{00000000-0005-0000-0000-0000AF050000}"/>
    <cellStyle name="Walutowy 3 5 4" xfId="1456" xr:uid="{00000000-0005-0000-0000-0000B0050000}"/>
    <cellStyle name="Walutowy 3 6" xfId="1457" xr:uid="{00000000-0005-0000-0000-0000B1050000}"/>
    <cellStyle name="Walutowy 3 6 2" xfId="1458" xr:uid="{00000000-0005-0000-0000-0000B2050000}"/>
    <cellStyle name="Walutowy 3 6 3" xfId="1459" xr:uid="{00000000-0005-0000-0000-0000B3050000}"/>
    <cellStyle name="Walutowy 3 7" xfId="1460" xr:uid="{00000000-0005-0000-0000-0000B4050000}"/>
    <cellStyle name="Walutowy 3 8" xfId="1461" xr:uid="{00000000-0005-0000-0000-0000B5050000}"/>
    <cellStyle name="Walutowy 4" xfId="1462" xr:uid="{00000000-0005-0000-0000-0000B6050000}"/>
    <cellStyle name="Walutowy 4 2" xfId="1463" xr:uid="{00000000-0005-0000-0000-0000B7050000}"/>
    <cellStyle name="Walutowy 4 2 2" xfId="1464" xr:uid="{00000000-0005-0000-0000-0000B8050000}"/>
    <cellStyle name="Walutowy 4 2 2 2" xfId="1465" xr:uid="{00000000-0005-0000-0000-0000B9050000}"/>
    <cellStyle name="Walutowy 4 2 2 2 2" xfId="1466" xr:uid="{00000000-0005-0000-0000-0000BA050000}"/>
    <cellStyle name="Walutowy 4 2 2 2 2 2" xfId="1467" xr:uid="{00000000-0005-0000-0000-0000BB050000}"/>
    <cellStyle name="Walutowy 4 2 2 2 2 3" xfId="1468" xr:uid="{00000000-0005-0000-0000-0000BC050000}"/>
    <cellStyle name="Walutowy 4 2 2 2 3" xfId="1469" xr:uid="{00000000-0005-0000-0000-0000BD050000}"/>
    <cellStyle name="Walutowy 4 2 2 2 4" xfId="1470" xr:uid="{00000000-0005-0000-0000-0000BE050000}"/>
    <cellStyle name="Walutowy 4 2 2 3" xfId="1471" xr:uid="{00000000-0005-0000-0000-0000BF050000}"/>
    <cellStyle name="Walutowy 4 2 2 3 2" xfId="1472" xr:uid="{00000000-0005-0000-0000-0000C0050000}"/>
    <cellStyle name="Walutowy 4 2 2 3 3" xfId="1473" xr:uid="{00000000-0005-0000-0000-0000C1050000}"/>
    <cellStyle name="Walutowy 4 2 2 4" xfId="1474" xr:uid="{00000000-0005-0000-0000-0000C2050000}"/>
    <cellStyle name="Walutowy 4 2 2 5" xfId="1475" xr:uid="{00000000-0005-0000-0000-0000C3050000}"/>
    <cellStyle name="Walutowy 4 2 3" xfId="1476" xr:uid="{00000000-0005-0000-0000-0000C4050000}"/>
    <cellStyle name="Walutowy 4 2 3 2" xfId="1477" xr:uid="{00000000-0005-0000-0000-0000C5050000}"/>
    <cellStyle name="Walutowy 4 2 3 2 2" xfId="1478" xr:uid="{00000000-0005-0000-0000-0000C6050000}"/>
    <cellStyle name="Walutowy 4 2 3 2 3" xfId="1479" xr:uid="{00000000-0005-0000-0000-0000C7050000}"/>
    <cellStyle name="Walutowy 4 2 3 3" xfId="1480" xr:uid="{00000000-0005-0000-0000-0000C8050000}"/>
    <cellStyle name="Walutowy 4 2 3 4" xfId="1481" xr:uid="{00000000-0005-0000-0000-0000C9050000}"/>
    <cellStyle name="Walutowy 4 2 4" xfId="1482" xr:uid="{00000000-0005-0000-0000-0000CA050000}"/>
    <cellStyle name="Walutowy 4 2 4 2" xfId="1483" xr:uid="{00000000-0005-0000-0000-0000CB050000}"/>
    <cellStyle name="Walutowy 4 2 4 3" xfId="1484" xr:uid="{00000000-0005-0000-0000-0000CC050000}"/>
    <cellStyle name="Walutowy 4 2 5" xfId="1485" xr:uid="{00000000-0005-0000-0000-0000CD050000}"/>
    <cellStyle name="Walutowy 4 2 6" xfId="1486" xr:uid="{00000000-0005-0000-0000-0000CE050000}"/>
    <cellStyle name="Walutowy 4 3" xfId="1487" xr:uid="{00000000-0005-0000-0000-0000CF050000}"/>
    <cellStyle name="Walutowy 4 3 2" xfId="1488" xr:uid="{00000000-0005-0000-0000-0000D0050000}"/>
    <cellStyle name="Walutowy 4 3 2 2" xfId="1489" xr:uid="{00000000-0005-0000-0000-0000D1050000}"/>
    <cellStyle name="Walutowy 4 3 2 2 2" xfId="1490" xr:uid="{00000000-0005-0000-0000-0000D2050000}"/>
    <cellStyle name="Walutowy 4 3 2 2 3" xfId="1491" xr:uid="{00000000-0005-0000-0000-0000D3050000}"/>
    <cellStyle name="Walutowy 4 3 2 3" xfId="1492" xr:uid="{00000000-0005-0000-0000-0000D4050000}"/>
    <cellStyle name="Walutowy 4 3 2 4" xfId="1493" xr:uid="{00000000-0005-0000-0000-0000D5050000}"/>
    <cellStyle name="Walutowy 4 3 3" xfId="1494" xr:uid="{00000000-0005-0000-0000-0000D6050000}"/>
    <cellStyle name="Walutowy 4 3 3 2" xfId="1495" xr:uid="{00000000-0005-0000-0000-0000D7050000}"/>
    <cellStyle name="Walutowy 4 3 3 3" xfId="1496" xr:uid="{00000000-0005-0000-0000-0000D8050000}"/>
    <cellStyle name="Walutowy 4 3 4" xfId="1497" xr:uid="{00000000-0005-0000-0000-0000D9050000}"/>
    <cellStyle name="Walutowy 4 3 5" xfId="1498" xr:uid="{00000000-0005-0000-0000-0000DA050000}"/>
    <cellStyle name="Walutowy 4 4" xfId="1499" xr:uid="{00000000-0005-0000-0000-0000DB050000}"/>
    <cellStyle name="Walutowy 4 4 2" xfId="1500" xr:uid="{00000000-0005-0000-0000-0000DC050000}"/>
    <cellStyle name="Walutowy 4 4 2 2" xfId="1501" xr:uid="{00000000-0005-0000-0000-0000DD050000}"/>
    <cellStyle name="Walutowy 4 4 2 3" xfId="1502" xr:uid="{00000000-0005-0000-0000-0000DE050000}"/>
    <cellStyle name="Walutowy 4 4 3" xfId="1503" xr:uid="{00000000-0005-0000-0000-0000DF050000}"/>
    <cellStyle name="Walutowy 4 4 4" xfId="1504" xr:uid="{00000000-0005-0000-0000-0000E0050000}"/>
    <cellStyle name="Walutowy 4 5" xfId="1505" xr:uid="{00000000-0005-0000-0000-0000E1050000}"/>
    <cellStyle name="Walutowy 4 5 2" xfId="1506" xr:uid="{00000000-0005-0000-0000-0000E2050000}"/>
    <cellStyle name="Walutowy 4 5 3" xfId="1507" xr:uid="{00000000-0005-0000-0000-0000E3050000}"/>
    <cellStyle name="Walutowy 4 6" xfId="1508" xr:uid="{00000000-0005-0000-0000-0000E4050000}"/>
    <cellStyle name="Walutowy 4 7" xfId="1509" xr:uid="{00000000-0005-0000-0000-0000E5050000}"/>
    <cellStyle name="Walutowy 5" xfId="1510" xr:uid="{00000000-0005-0000-0000-0000E6050000}"/>
    <cellStyle name="Walutowy 5 2" xfId="1511" xr:uid="{00000000-0005-0000-0000-0000E7050000}"/>
    <cellStyle name="Walutowy 5 2 2" xfId="1512" xr:uid="{00000000-0005-0000-0000-0000E8050000}"/>
    <cellStyle name="Walutowy 5 2 2 2" xfId="1513" xr:uid="{00000000-0005-0000-0000-0000E9050000}"/>
    <cellStyle name="Walutowy 5 2 2 2 2" xfId="1514" xr:uid="{00000000-0005-0000-0000-0000EA050000}"/>
    <cellStyle name="Walutowy 5 2 2 2 3" xfId="1515" xr:uid="{00000000-0005-0000-0000-0000EB050000}"/>
    <cellStyle name="Walutowy 5 2 2 3" xfId="1516" xr:uid="{00000000-0005-0000-0000-0000EC050000}"/>
    <cellStyle name="Walutowy 5 2 2 4" xfId="1517" xr:uid="{00000000-0005-0000-0000-0000ED050000}"/>
    <cellStyle name="Walutowy 5 2 3" xfId="1518" xr:uid="{00000000-0005-0000-0000-0000EE050000}"/>
    <cellStyle name="Walutowy 5 2 3 2" xfId="1519" xr:uid="{00000000-0005-0000-0000-0000EF050000}"/>
    <cellStyle name="Walutowy 5 2 3 3" xfId="1520" xr:uid="{00000000-0005-0000-0000-0000F0050000}"/>
    <cellStyle name="Walutowy 5 2 4" xfId="1521" xr:uid="{00000000-0005-0000-0000-0000F1050000}"/>
    <cellStyle name="Walutowy 5 2 5" xfId="1522" xr:uid="{00000000-0005-0000-0000-0000F2050000}"/>
    <cellStyle name="Walutowy 5 3" xfId="1523" xr:uid="{00000000-0005-0000-0000-0000F3050000}"/>
    <cellStyle name="Walutowy 5 3 2" xfId="1524" xr:uid="{00000000-0005-0000-0000-0000F4050000}"/>
    <cellStyle name="Walutowy 5 3 2 2" xfId="1525" xr:uid="{00000000-0005-0000-0000-0000F5050000}"/>
    <cellStyle name="Walutowy 5 3 2 3" xfId="1526" xr:uid="{00000000-0005-0000-0000-0000F6050000}"/>
    <cellStyle name="Walutowy 5 3 3" xfId="1527" xr:uid="{00000000-0005-0000-0000-0000F7050000}"/>
    <cellStyle name="Walutowy 5 3 4" xfId="1528" xr:uid="{00000000-0005-0000-0000-0000F8050000}"/>
    <cellStyle name="Walutowy 5 4" xfId="1529" xr:uid="{00000000-0005-0000-0000-0000F9050000}"/>
    <cellStyle name="Walutowy 5 4 2" xfId="1530" xr:uid="{00000000-0005-0000-0000-0000FA050000}"/>
    <cellStyle name="Walutowy 5 4 3" xfId="1531" xr:uid="{00000000-0005-0000-0000-0000FB050000}"/>
    <cellStyle name="Walutowy 5 5" xfId="1532" xr:uid="{00000000-0005-0000-0000-0000FC050000}"/>
    <cellStyle name="Walutowy 5 6" xfId="1533" xr:uid="{00000000-0005-0000-0000-0000FD050000}"/>
    <cellStyle name="Walutowy 6" xfId="1534" xr:uid="{00000000-0005-0000-0000-0000FE050000}"/>
    <cellStyle name="Walutowy 6 2" xfId="1535" xr:uid="{00000000-0005-0000-0000-0000FF050000}"/>
    <cellStyle name="Walutowy 6 2 2" xfId="1536" xr:uid="{00000000-0005-0000-0000-000000060000}"/>
    <cellStyle name="Walutowy 6 2 2 2" xfId="1537" xr:uid="{00000000-0005-0000-0000-000001060000}"/>
    <cellStyle name="Walutowy 6 2 2 3" xfId="1538" xr:uid="{00000000-0005-0000-0000-000002060000}"/>
    <cellStyle name="Walutowy 6 2 3" xfId="1539" xr:uid="{00000000-0005-0000-0000-000003060000}"/>
    <cellStyle name="Walutowy 6 2 4" xfId="1540" xr:uid="{00000000-0005-0000-0000-000004060000}"/>
    <cellStyle name="Walutowy 6 3" xfId="1541" xr:uid="{00000000-0005-0000-0000-000005060000}"/>
    <cellStyle name="Walutowy 6 3 2" xfId="1542" xr:uid="{00000000-0005-0000-0000-000006060000}"/>
    <cellStyle name="Walutowy 6 3 3" xfId="1543" xr:uid="{00000000-0005-0000-0000-000007060000}"/>
    <cellStyle name="Walutowy 6 4" xfId="1544" xr:uid="{00000000-0005-0000-0000-000008060000}"/>
    <cellStyle name="Walutowy 6 5" xfId="1545" xr:uid="{00000000-0005-0000-0000-000009060000}"/>
    <cellStyle name="Walutowy 7" xfId="1546" xr:uid="{00000000-0005-0000-0000-00000A060000}"/>
    <cellStyle name="Walutowy 7 2" xfId="1547" xr:uid="{00000000-0005-0000-0000-00000B060000}"/>
    <cellStyle name="Walutowy 7 2 2" xfId="1548" xr:uid="{00000000-0005-0000-0000-00000C060000}"/>
    <cellStyle name="Walutowy 7 2 2 2" xfId="1549" xr:uid="{00000000-0005-0000-0000-00000D060000}"/>
    <cellStyle name="Walutowy 7 2 2 3" xfId="1550" xr:uid="{00000000-0005-0000-0000-00000E060000}"/>
    <cellStyle name="Walutowy 7 2 3" xfId="1551" xr:uid="{00000000-0005-0000-0000-00000F060000}"/>
    <cellStyle name="Walutowy 7 2 4" xfId="1552" xr:uid="{00000000-0005-0000-0000-000010060000}"/>
    <cellStyle name="Walutowy 7 3" xfId="1553" xr:uid="{00000000-0005-0000-0000-000011060000}"/>
    <cellStyle name="Walutowy 7 3 2" xfId="1554" xr:uid="{00000000-0005-0000-0000-000012060000}"/>
    <cellStyle name="Walutowy 7 3 3" xfId="1555" xr:uid="{00000000-0005-0000-0000-000013060000}"/>
    <cellStyle name="Walutowy 7 4" xfId="1556" xr:uid="{00000000-0005-0000-0000-000014060000}"/>
    <cellStyle name="Walutowy 7 5" xfId="1557" xr:uid="{00000000-0005-0000-0000-000015060000}"/>
    <cellStyle name="Walutowy 8" xfId="1558" xr:uid="{00000000-0005-0000-0000-000016060000}"/>
    <cellStyle name="Walutowy 8 2" xfId="1559" xr:uid="{00000000-0005-0000-0000-000017060000}"/>
    <cellStyle name="Walutowy 8 2 2" xfId="1560" xr:uid="{00000000-0005-0000-0000-000018060000}"/>
    <cellStyle name="Walutowy 8 2 2 2" xfId="1561" xr:uid="{00000000-0005-0000-0000-000019060000}"/>
    <cellStyle name="Walutowy 8 2 2 3" xfId="1562" xr:uid="{00000000-0005-0000-0000-00001A060000}"/>
    <cellStyle name="Walutowy 8 2 3" xfId="1563" xr:uid="{00000000-0005-0000-0000-00001B060000}"/>
    <cellStyle name="Walutowy 8 2 4" xfId="1564" xr:uid="{00000000-0005-0000-0000-00001C060000}"/>
    <cellStyle name="Walutowy 8 3" xfId="1565" xr:uid="{00000000-0005-0000-0000-00001D060000}"/>
    <cellStyle name="Walutowy 8 3 2" xfId="1566" xr:uid="{00000000-0005-0000-0000-00001E060000}"/>
    <cellStyle name="Walutowy 8 3 3" xfId="1567" xr:uid="{00000000-0005-0000-0000-00001F060000}"/>
    <cellStyle name="Walutowy 8 4" xfId="1568" xr:uid="{00000000-0005-0000-0000-000020060000}"/>
    <cellStyle name="Walutowy 8 4 2" xfId="1569" xr:uid="{00000000-0005-0000-0000-000021060000}"/>
    <cellStyle name="Walutowy 8 4 3" xfId="1570" xr:uid="{00000000-0005-0000-0000-000022060000}"/>
    <cellStyle name="Walutowy 8 5" xfId="1571" xr:uid="{00000000-0005-0000-0000-000023060000}"/>
    <cellStyle name="Walutowy 8 6" xfId="1572" xr:uid="{00000000-0005-0000-0000-000024060000}"/>
    <cellStyle name="Walutowy 9" xfId="1573" xr:uid="{00000000-0005-0000-0000-000025060000}"/>
    <cellStyle name="Walutowy 9 2" xfId="1574" xr:uid="{00000000-0005-0000-0000-000026060000}"/>
    <cellStyle name="Walutowy 9 2 2" xfId="1575" xr:uid="{00000000-0005-0000-0000-000027060000}"/>
    <cellStyle name="Walutowy 9 2 3" xfId="1576" xr:uid="{00000000-0005-0000-0000-000028060000}"/>
    <cellStyle name="Walutowy 9 3" xfId="1577" xr:uid="{00000000-0005-0000-0000-000029060000}"/>
    <cellStyle name="Walutowy 9 4" xfId="1578" xr:uid="{00000000-0005-0000-0000-00002A060000}"/>
    <cellStyle name="Złe 2" xfId="1579" xr:uid="{00000000-0005-0000-0000-00002B060000}"/>
    <cellStyle name="Złe 3" xfId="1580" xr:uid="{00000000-0005-0000-0000-00002C060000}"/>
    <cellStyle name="Złe 4" xfId="1581" xr:uid="{00000000-0005-0000-0000-00002D060000}"/>
    <cellStyle name="Złe 5" xfId="1582" xr:uid="{00000000-0005-0000-0000-00002E060000}"/>
    <cellStyle name="Złe 6" xfId="1583" xr:uid="{00000000-0005-0000-0000-00002F060000}"/>
    <cellStyle name="Złe 7" xfId="1584" xr:uid="{00000000-0005-0000-0000-000030060000}"/>
    <cellStyle name="Złe 8" xfId="1585" xr:uid="{00000000-0005-0000-0000-000031060000}"/>
  </cellStyles>
  <dxfs count="0"/>
  <tableStyles count="0" defaultTableStyle="TableStyleMedium9" defaultPivotStyle="PivotStyleLight16"/>
  <colors>
    <mruColors>
      <color rgb="FF00CC00"/>
      <color rgb="FFFF7C80"/>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pageSetUpPr fitToPage="1"/>
  </sheetPr>
  <dimension ref="A1:K20"/>
  <sheetViews>
    <sheetView view="pageBreakPreview" zoomScale="70" zoomScaleNormal="90" zoomScaleSheetLayoutView="70" workbookViewId="0">
      <pane ySplit="4" topLeftCell="A10" activePane="bottomLeft" state="frozen"/>
      <selection activeCell="A9" sqref="A9"/>
      <selection pane="bottomLeft" activeCell="M10" sqref="M10"/>
    </sheetView>
  </sheetViews>
  <sheetFormatPr defaultColWidth="9.109375" defaultRowHeight="13.2"/>
  <cols>
    <col min="1" max="1" width="6.33203125" style="8" customWidth="1"/>
    <col min="2" max="2" width="9" style="8" bestFit="1" customWidth="1"/>
    <col min="3" max="3" width="55.33203125" style="9" customWidth="1"/>
    <col min="4" max="4" width="10.109375" style="4" customWidth="1"/>
    <col min="5" max="5" width="11.44140625" style="5" customWidth="1"/>
    <col min="6" max="6" width="15.21875" style="36" customWidth="1"/>
    <col min="7" max="7" width="18.33203125" style="35" customWidth="1"/>
    <col min="8" max="16384" width="9.109375" style="14"/>
  </cols>
  <sheetData>
    <row r="1" spans="1:11" ht="18" thickBot="1">
      <c r="A1" s="185" t="s">
        <v>52</v>
      </c>
      <c r="B1" s="186"/>
      <c r="C1" s="186"/>
      <c r="D1" s="186"/>
      <c r="E1" s="187"/>
      <c r="F1" s="187"/>
      <c r="G1" s="188"/>
    </row>
    <row r="2" spans="1:11" ht="18" thickBot="1">
      <c r="A2" s="179" t="s">
        <v>46</v>
      </c>
      <c r="B2" s="180"/>
      <c r="C2" s="180"/>
      <c r="D2" s="180"/>
      <c r="E2" s="180"/>
      <c r="F2" s="180"/>
      <c r="G2" s="181"/>
    </row>
    <row r="3" spans="1:11" ht="40.200000000000003" thickBot="1">
      <c r="A3" s="92" t="s">
        <v>0</v>
      </c>
      <c r="B3" s="91" t="s">
        <v>4</v>
      </c>
      <c r="C3" s="91" t="s">
        <v>5</v>
      </c>
      <c r="D3" s="93" t="s">
        <v>6</v>
      </c>
      <c r="E3" s="94" t="s">
        <v>1</v>
      </c>
      <c r="F3" s="95" t="s">
        <v>45</v>
      </c>
      <c r="G3" s="163" t="s">
        <v>7</v>
      </c>
    </row>
    <row r="4" spans="1:11" ht="13.8" thickBot="1">
      <c r="A4" s="52">
        <v>1</v>
      </c>
      <c r="B4" s="53">
        <v>2</v>
      </c>
      <c r="C4" s="53">
        <v>3</v>
      </c>
      <c r="D4" s="66">
        <v>4</v>
      </c>
      <c r="E4" s="63">
        <v>5</v>
      </c>
      <c r="F4" s="67">
        <v>6</v>
      </c>
      <c r="G4" s="164">
        <v>7</v>
      </c>
    </row>
    <row r="5" spans="1:11" ht="13.8">
      <c r="A5" s="77">
        <v>1</v>
      </c>
      <c r="B5" s="78"/>
      <c r="C5" s="79" t="s">
        <v>18</v>
      </c>
      <c r="D5" s="80"/>
      <c r="E5" s="182" t="s">
        <v>8</v>
      </c>
      <c r="F5" s="183"/>
      <c r="G5" s="184"/>
    </row>
    <row r="6" spans="1:11" ht="198">
      <c r="A6" s="47" t="s">
        <v>40</v>
      </c>
      <c r="B6" s="17" t="s">
        <v>16</v>
      </c>
      <c r="C6" s="26" t="s">
        <v>113</v>
      </c>
      <c r="D6" s="30" t="s">
        <v>2</v>
      </c>
      <c r="E6" s="24">
        <f>14.238-7.018</f>
        <v>7.22</v>
      </c>
      <c r="F6" s="27"/>
      <c r="G6" s="28">
        <f>E6*F6</f>
        <v>0</v>
      </c>
    </row>
    <row r="7" spans="1:11" ht="158.4">
      <c r="A7" s="47" t="s">
        <v>41</v>
      </c>
      <c r="B7" s="17" t="s">
        <v>19</v>
      </c>
      <c r="C7" s="26" t="s">
        <v>94</v>
      </c>
      <c r="D7" s="30" t="s">
        <v>9</v>
      </c>
      <c r="E7" s="25">
        <v>7</v>
      </c>
      <c r="F7" s="27"/>
      <c r="G7" s="28">
        <f>E7*F7</f>
        <v>0</v>
      </c>
    </row>
    <row r="8" spans="1:11" ht="14.4" thickBot="1">
      <c r="A8" s="174" t="s">
        <v>20</v>
      </c>
      <c r="B8" s="175"/>
      <c r="C8" s="175"/>
      <c r="D8" s="176"/>
      <c r="E8" s="76"/>
      <c r="F8" s="68"/>
      <c r="G8" s="165">
        <f>SUM(G6:G7)</f>
        <v>0</v>
      </c>
      <c r="H8" s="146"/>
      <c r="I8" s="146"/>
      <c r="K8" s="146"/>
    </row>
    <row r="9" spans="1:11" ht="13.8">
      <c r="A9" s="96">
        <v>2</v>
      </c>
      <c r="B9" s="84"/>
      <c r="C9" s="85" t="s">
        <v>23</v>
      </c>
      <c r="D9" s="166"/>
      <c r="E9" s="82"/>
      <c r="F9" s="83" t="s">
        <v>8</v>
      </c>
      <c r="G9" s="167"/>
    </row>
    <row r="10" spans="1:11" ht="237.6">
      <c r="A10" s="73" t="s">
        <v>11</v>
      </c>
      <c r="B10" s="2" t="s">
        <v>22</v>
      </c>
      <c r="C10" s="6" t="s">
        <v>96</v>
      </c>
      <c r="D10" s="38" t="s">
        <v>2</v>
      </c>
      <c r="E10" s="44">
        <f>4.88*2</f>
        <v>9.76</v>
      </c>
      <c r="F10" s="72"/>
      <c r="G10" s="122">
        <f t="shared" ref="G10:G14" si="0">E10*F10</f>
        <v>0</v>
      </c>
    </row>
    <row r="11" spans="1:11" ht="237.6">
      <c r="A11" s="73" t="s">
        <v>12</v>
      </c>
      <c r="B11" s="2" t="s">
        <v>22</v>
      </c>
      <c r="C11" s="6" t="s">
        <v>120</v>
      </c>
      <c r="D11" s="38" t="s">
        <v>2</v>
      </c>
      <c r="E11" s="40">
        <f>((3.45+40+139.59+40+2817.38+26.39+40+183.15+40+1317.35-220)/1000)-1.208</f>
        <v>3.22</v>
      </c>
      <c r="F11" s="27"/>
      <c r="G11" s="28">
        <f t="shared" si="0"/>
        <v>0</v>
      </c>
    </row>
    <row r="12" spans="1:11" ht="39.6">
      <c r="A12" s="73" t="s">
        <v>13</v>
      </c>
      <c r="B12" s="86" t="s">
        <v>22</v>
      </c>
      <c r="C12" s="6" t="s">
        <v>87</v>
      </c>
      <c r="D12" s="30" t="s">
        <v>17</v>
      </c>
      <c r="E12" s="40">
        <v>893.8</v>
      </c>
      <c r="F12" s="27"/>
      <c r="G12" s="28">
        <f t="shared" si="0"/>
        <v>0</v>
      </c>
    </row>
    <row r="13" spans="1:11" ht="79.2">
      <c r="A13" s="73" t="s">
        <v>14</v>
      </c>
      <c r="B13" s="2" t="s">
        <v>24</v>
      </c>
      <c r="C13" s="6" t="s">
        <v>95</v>
      </c>
      <c r="D13" s="38" t="s">
        <v>3</v>
      </c>
      <c r="E13" s="40">
        <v>2</v>
      </c>
      <c r="F13" s="27"/>
      <c r="G13" s="28">
        <f t="shared" si="0"/>
        <v>0</v>
      </c>
    </row>
    <row r="14" spans="1:11" ht="26.4">
      <c r="A14" s="73" t="s">
        <v>15</v>
      </c>
      <c r="B14" s="2" t="s">
        <v>22</v>
      </c>
      <c r="C14" s="6" t="s">
        <v>47</v>
      </c>
      <c r="D14" s="38" t="s">
        <v>2</v>
      </c>
      <c r="E14" s="24">
        <f>4*0.102</f>
        <v>0.40799999999999997</v>
      </c>
      <c r="F14" s="27"/>
      <c r="G14" s="28">
        <f t="shared" si="0"/>
        <v>0</v>
      </c>
    </row>
    <row r="15" spans="1:11" ht="14.4" thickBot="1">
      <c r="A15" s="177" t="s">
        <v>27</v>
      </c>
      <c r="B15" s="178"/>
      <c r="C15" s="178"/>
      <c r="D15" s="178"/>
      <c r="E15" s="70"/>
      <c r="F15" s="71"/>
      <c r="G15" s="168">
        <f>SUM(G10:G14)</f>
        <v>0</v>
      </c>
    </row>
    <row r="16" spans="1:11">
      <c r="A16" s="54">
        <v>3</v>
      </c>
      <c r="B16" s="55"/>
      <c r="C16" s="56" t="s">
        <v>31</v>
      </c>
      <c r="D16" s="57"/>
      <c r="E16" s="58"/>
      <c r="F16" s="81"/>
      <c r="G16" s="69"/>
    </row>
    <row r="17" spans="1:7" ht="51" customHeight="1">
      <c r="A17" s="73" t="s">
        <v>42</v>
      </c>
      <c r="B17" s="15" t="s">
        <v>32</v>
      </c>
      <c r="C17" s="147" t="s">
        <v>88</v>
      </c>
      <c r="D17" s="37" t="s">
        <v>21</v>
      </c>
      <c r="E17" s="48">
        <f>85</f>
        <v>85</v>
      </c>
      <c r="F17" s="34"/>
      <c r="G17" s="28">
        <f>E17*F17</f>
        <v>0</v>
      </c>
    </row>
    <row r="18" spans="1:7" ht="14.4" thickBot="1">
      <c r="A18" s="174" t="s">
        <v>33</v>
      </c>
      <c r="B18" s="175"/>
      <c r="C18" s="175"/>
      <c r="D18" s="176"/>
      <c r="E18" s="32"/>
      <c r="F18" s="49"/>
      <c r="G18" s="169">
        <f>G17</f>
        <v>0</v>
      </c>
    </row>
    <row r="19" spans="1:7" ht="14.4" thickBot="1">
      <c r="A19" s="171" t="s">
        <v>34</v>
      </c>
      <c r="B19" s="172"/>
      <c r="C19" s="172"/>
      <c r="D19" s="173"/>
      <c r="E19" s="50"/>
      <c r="F19" s="51"/>
      <c r="G19" s="170">
        <f>G8+G15+G18</f>
        <v>0</v>
      </c>
    </row>
    <row r="20" spans="1:7">
      <c r="A20" s="18"/>
      <c r="B20" s="18"/>
      <c r="E20" s="19"/>
    </row>
  </sheetData>
  <mergeCells count="7">
    <mergeCell ref="A1:G1"/>
    <mergeCell ref="A19:D19"/>
    <mergeCell ref="A8:D8"/>
    <mergeCell ref="A15:D15"/>
    <mergeCell ref="A18:D18"/>
    <mergeCell ref="A2:G2"/>
    <mergeCell ref="E5:G5"/>
  </mergeCells>
  <phoneticPr fontId="41" type="noConversion"/>
  <pageMargins left="0.7" right="0.7" top="0.32500000000000001" bottom="0.49166666666666664" header="0.3" footer="0.3"/>
  <pageSetup paperSize="9" scale="71" fitToHeight="0" orientation="portrait" r:id="rId1"/>
  <headerFooter>
    <oddFooter>&amp;C
&amp;R&amp;P</oddFooter>
  </headerFooter>
  <rowBreaks count="1" manualBreakCount="1">
    <brk id="8"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pageSetUpPr fitToPage="1"/>
  </sheetPr>
  <dimension ref="A1:M48"/>
  <sheetViews>
    <sheetView tabSelected="1" view="pageBreakPreview" topLeftCell="A39" zoomScale="90" zoomScaleNormal="80" zoomScaleSheetLayoutView="90" workbookViewId="0">
      <selection activeCell="K40" sqref="K40"/>
    </sheetView>
  </sheetViews>
  <sheetFormatPr defaultColWidth="9.109375" defaultRowHeight="13.2"/>
  <cols>
    <col min="1" max="1" width="6.21875" style="8" customWidth="1"/>
    <col min="2" max="2" width="9" style="8" bestFit="1" customWidth="1"/>
    <col min="3" max="3" width="55.6640625" style="10" customWidth="1"/>
    <col min="4" max="4" width="9.88671875" style="4" customWidth="1"/>
    <col min="5" max="5" width="10.6640625" style="5" bestFit="1" customWidth="1"/>
    <col min="6" max="6" width="15.77734375" style="35" customWidth="1"/>
    <col min="7" max="7" width="19.33203125" style="35" customWidth="1"/>
    <col min="8" max="16384" width="9.109375" style="14"/>
  </cols>
  <sheetData>
    <row r="1" spans="1:13" ht="25.05" customHeight="1" thickBot="1">
      <c r="A1" s="185" t="s">
        <v>55</v>
      </c>
      <c r="B1" s="186"/>
      <c r="C1" s="186"/>
      <c r="D1" s="186"/>
      <c r="E1" s="186"/>
      <c r="F1" s="186"/>
      <c r="G1" s="192"/>
    </row>
    <row r="2" spans="1:13" ht="29.4" customHeight="1" thickBot="1">
      <c r="A2" s="189" t="s">
        <v>46</v>
      </c>
      <c r="B2" s="190"/>
      <c r="C2" s="190"/>
      <c r="D2" s="190"/>
      <c r="E2" s="190"/>
      <c r="F2" s="190"/>
      <c r="G2" s="191"/>
    </row>
    <row r="3" spans="1:13" ht="53.4" customHeight="1" thickBot="1">
      <c r="A3" s="106" t="s">
        <v>0</v>
      </c>
      <c r="B3" s="107" t="s">
        <v>4</v>
      </c>
      <c r="C3" s="107" t="s">
        <v>5</v>
      </c>
      <c r="D3" s="108" t="s">
        <v>6</v>
      </c>
      <c r="E3" s="87" t="s">
        <v>1</v>
      </c>
      <c r="F3" s="88" t="s">
        <v>45</v>
      </c>
      <c r="G3" s="89" t="s">
        <v>7</v>
      </c>
    </row>
    <row r="4" spans="1:13" ht="19.95" customHeight="1" thickBot="1">
      <c r="A4" s="52">
        <v>1</v>
      </c>
      <c r="B4" s="53">
        <v>2</v>
      </c>
      <c r="C4" s="53">
        <v>3</v>
      </c>
      <c r="D4" s="66">
        <v>4</v>
      </c>
      <c r="E4" s="63">
        <v>5</v>
      </c>
      <c r="F4" s="64">
        <v>6</v>
      </c>
      <c r="G4" s="65">
        <v>7</v>
      </c>
    </row>
    <row r="5" spans="1:13" ht="19.95" customHeight="1">
      <c r="A5" s="109">
        <v>1</v>
      </c>
      <c r="B5" s="99"/>
      <c r="C5" s="101" t="s">
        <v>18</v>
      </c>
      <c r="D5" s="100"/>
      <c r="E5" s="98"/>
      <c r="F5" s="59"/>
      <c r="G5" s="69"/>
    </row>
    <row r="6" spans="1:13" ht="198">
      <c r="A6" s="45" t="s">
        <v>40</v>
      </c>
      <c r="B6" s="2" t="s">
        <v>16</v>
      </c>
      <c r="C6" s="29" t="s">
        <v>121</v>
      </c>
      <c r="D6" s="102" t="s">
        <v>2</v>
      </c>
      <c r="E6" s="24">
        <f>26.348-6.597</f>
        <v>19.751000000000001</v>
      </c>
      <c r="F6" s="74"/>
      <c r="G6" s="28">
        <f t="shared" ref="G6:G11" si="0">E6*F6</f>
        <v>0</v>
      </c>
    </row>
    <row r="7" spans="1:13" ht="151.80000000000001" customHeight="1">
      <c r="A7" s="45" t="s">
        <v>41</v>
      </c>
      <c r="B7" s="2" t="s">
        <v>19</v>
      </c>
      <c r="C7" s="16" t="s">
        <v>122</v>
      </c>
      <c r="D7" s="102" t="s">
        <v>9</v>
      </c>
      <c r="E7" s="25">
        <v>2</v>
      </c>
      <c r="F7" s="74"/>
      <c r="G7" s="28">
        <f t="shared" si="0"/>
        <v>0</v>
      </c>
    </row>
    <row r="8" spans="1:13" ht="152.4" customHeight="1">
      <c r="A8" s="45" t="s">
        <v>56</v>
      </c>
      <c r="B8" s="2" t="s">
        <v>19</v>
      </c>
      <c r="C8" s="16" t="s">
        <v>123</v>
      </c>
      <c r="D8" s="31" t="s">
        <v>9</v>
      </c>
      <c r="E8" s="25">
        <f>29-3</f>
        <v>26</v>
      </c>
      <c r="F8" s="74"/>
      <c r="G8" s="28">
        <f t="shared" si="0"/>
        <v>0</v>
      </c>
      <c r="L8" s="146"/>
      <c r="M8" s="146"/>
    </row>
    <row r="9" spans="1:13" ht="150.6" customHeight="1">
      <c r="A9" s="45" t="s">
        <v>57</v>
      </c>
      <c r="B9" s="2" t="s">
        <v>19</v>
      </c>
      <c r="C9" s="16" t="s">
        <v>124</v>
      </c>
      <c r="D9" s="31" t="s">
        <v>9</v>
      </c>
      <c r="E9" s="25">
        <f>8-6</f>
        <v>2</v>
      </c>
      <c r="F9" s="74"/>
      <c r="G9" s="28">
        <f t="shared" si="0"/>
        <v>0</v>
      </c>
    </row>
    <row r="10" spans="1:13" ht="150" customHeight="1">
      <c r="A10" s="45" t="s">
        <v>58</v>
      </c>
      <c r="B10" s="2" t="s">
        <v>19</v>
      </c>
      <c r="C10" s="16" t="s">
        <v>125</v>
      </c>
      <c r="D10" s="31" t="s">
        <v>9</v>
      </c>
      <c r="E10" s="25">
        <v>4</v>
      </c>
      <c r="F10" s="74"/>
      <c r="G10" s="28">
        <f t="shared" si="0"/>
        <v>0</v>
      </c>
    </row>
    <row r="11" spans="1:13" ht="137.4" customHeight="1">
      <c r="A11" s="45" t="s">
        <v>59</v>
      </c>
      <c r="B11" s="2" t="s">
        <v>19</v>
      </c>
      <c r="C11" s="1" t="s">
        <v>126</v>
      </c>
      <c r="D11" s="31" t="s">
        <v>9</v>
      </c>
      <c r="E11" s="25">
        <f>2-1</f>
        <v>1</v>
      </c>
      <c r="F11" s="74"/>
      <c r="G11" s="28">
        <f t="shared" si="0"/>
        <v>0</v>
      </c>
    </row>
    <row r="12" spans="1:13" ht="29.4" customHeight="1" thickBot="1">
      <c r="A12" s="200" t="s">
        <v>20</v>
      </c>
      <c r="B12" s="201"/>
      <c r="C12" s="201"/>
      <c r="D12" s="202"/>
      <c r="E12" s="104"/>
      <c r="F12" s="60"/>
      <c r="G12" s="105">
        <f>SUM(G6:G11)</f>
        <v>0</v>
      </c>
    </row>
    <row r="13" spans="1:13" ht="19.95" customHeight="1">
      <c r="A13" s="109">
        <v>2</v>
      </c>
      <c r="B13" s="115"/>
      <c r="C13" s="101" t="s">
        <v>23</v>
      </c>
      <c r="D13" s="116"/>
      <c r="E13" s="98"/>
      <c r="F13" s="59"/>
      <c r="G13" s="69"/>
    </row>
    <row r="14" spans="1:13" ht="247.8" customHeight="1">
      <c r="A14" s="45" t="s">
        <v>11</v>
      </c>
      <c r="B14" s="2" t="s">
        <v>22</v>
      </c>
      <c r="C14" s="7" t="s">
        <v>127</v>
      </c>
      <c r="D14" s="38" t="s">
        <v>2</v>
      </c>
      <c r="E14" s="24">
        <f>4.39373+4.69332+0.11795</f>
        <v>9.2050000000000001</v>
      </c>
      <c r="F14" s="74"/>
      <c r="G14" s="28">
        <f t="shared" ref="G14:G27" si="1">E14*F14</f>
        <v>0</v>
      </c>
    </row>
    <row r="15" spans="1:13" ht="248.4" customHeight="1">
      <c r="A15" s="45" t="s">
        <v>12</v>
      </c>
      <c r="B15" s="2" t="s">
        <v>22</v>
      </c>
      <c r="C15" s="7" t="s">
        <v>120</v>
      </c>
      <c r="D15" s="38" t="s">
        <v>2</v>
      </c>
      <c r="E15" s="40">
        <f>3.59573+1.08109+1.80945+2.32125+0.20317+0.63752+0.53577-0.895-0.2+0.46</f>
        <v>9.5500000000000007</v>
      </c>
      <c r="F15" s="74"/>
      <c r="G15" s="28">
        <f t="shared" si="1"/>
        <v>0</v>
      </c>
    </row>
    <row r="16" spans="1:13" ht="249" customHeight="1">
      <c r="A16" s="45" t="s">
        <v>13</v>
      </c>
      <c r="B16" s="2" t="s">
        <v>22</v>
      </c>
      <c r="C16" s="7" t="s">
        <v>128</v>
      </c>
      <c r="D16" s="38" t="s">
        <v>2</v>
      </c>
      <c r="E16" s="39">
        <v>0.89500000000000002</v>
      </c>
      <c r="F16" s="74"/>
      <c r="G16" s="28">
        <f t="shared" si="1"/>
        <v>0</v>
      </c>
    </row>
    <row r="17" spans="1:7" ht="250.8">
      <c r="A17" s="45" t="s">
        <v>14</v>
      </c>
      <c r="B17" s="2" t="s">
        <v>22</v>
      </c>
      <c r="C17" s="7" t="s">
        <v>129</v>
      </c>
      <c r="D17" s="38" t="s">
        <v>2</v>
      </c>
      <c r="E17" s="40">
        <v>0.2</v>
      </c>
      <c r="F17" s="74"/>
      <c r="G17" s="28">
        <f t="shared" si="1"/>
        <v>0</v>
      </c>
    </row>
    <row r="18" spans="1:7" ht="247.2" customHeight="1">
      <c r="A18" s="45" t="s">
        <v>15</v>
      </c>
      <c r="B18" s="2" t="s">
        <v>22</v>
      </c>
      <c r="C18" s="7" t="s">
        <v>130</v>
      </c>
      <c r="D18" s="38" t="s">
        <v>2</v>
      </c>
      <c r="E18" s="40">
        <f>2.801-0.12-0.14</f>
        <v>2.54</v>
      </c>
      <c r="F18" s="74"/>
      <c r="G18" s="28">
        <f t="shared" si="1"/>
        <v>0</v>
      </c>
    </row>
    <row r="19" spans="1:7" ht="247.2" customHeight="1">
      <c r="A19" s="45" t="s">
        <v>35</v>
      </c>
      <c r="B19" s="2" t="s">
        <v>22</v>
      </c>
      <c r="C19" s="7" t="s">
        <v>131</v>
      </c>
      <c r="D19" s="38" t="s">
        <v>2</v>
      </c>
      <c r="E19" s="39">
        <v>0.12</v>
      </c>
      <c r="F19" s="74"/>
      <c r="G19" s="28">
        <f t="shared" si="1"/>
        <v>0</v>
      </c>
    </row>
    <row r="20" spans="1:7" ht="250.8">
      <c r="A20" s="45" t="s">
        <v>53</v>
      </c>
      <c r="B20" s="2" t="s">
        <v>22</v>
      </c>
      <c r="C20" s="7" t="s">
        <v>132</v>
      </c>
      <c r="D20" s="38" t="s">
        <v>2</v>
      </c>
      <c r="E20" s="40">
        <v>0.14000000000000001</v>
      </c>
      <c r="F20" s="74"/>
      <c r="G20" s="28">
        <f t="shared" si="1"/>
        <v>0</v>
      </c>
    </row>
    <row r="21" spans="1:7" ht="237.6">
      <c r="A21" s="45" t="s">
        <v>54</v>
      </c>
      <c r="B21" s="2" t="s">
        <v>22</v>
      </c>
      <c r="C21" s="7" t="s">
        <v>133</v>
      </c>
      <c r="D21" s="38" t="s">
        <v>2</v>
      </c>
      <c r="E21" s="39">
        <v>0.19400000000000001</v>
      </c>
      <c r="F21" s="74"/>
      <c r="G21" s="28">
        <f t="shared" si="1"/>
        <v>0</v>
      </c>
    </row>
    <row r="22" spans="1:7" ht="97.2" customHeight="1">
      <c r="A22" s="45" t="s">
        <v>60</v>
      </c>
      <c r="B22" s="2" t="s">
        <v>22</v>
      </c>
      <c r="C22" s="7" t="s">
        <v>97</v>
      </c>
      <c r="D22" s="37" t="s">
        <v>2</v>
      </c>
      <c r="E22" s="24">
        <f>E14</f>
        <v>9.2050000000000001</v>
      </c>
      <c r="F22" s="74"/>
      <c r="G22" s="28">
        <f t="shared" si="1"/>
        <v>0</v>
      </c>
    </row>
    <row r="23" spans="1:7" ht="52.8">
      <c r="A23" s="45" t="s">
        <v>61</v>
      </c>
      <c r="B23" s="2" t="s">
        <v>22</v>
      </c>
      <c r="C23" s="6" t="s">
        <v>49</v>
      </c>
      <c r="D23" s="30" t="s">
        <v>17</v>
      </c>
      <c r="E23" s="25">
        <v>10647</v>
      </c>
      <c r="F23" s="74"/>
      <c r="G23" s="28">
        <f t="shared" si="1"/>
        <v>0</v>
      </c>
    </row>
    <row r="24" spans="1:7" ht="127.8" customHeight="1">
      <c r="A24" s="45" t="s">
        <v>62</v>
      </c>
      <c r="B24" s="2" t="s">
        <v>22</v>
      </c>
      <c r="C24" s="6" t="s">
        <v>89</v>
      </c>
      <c r="D24" s="37" t="s">
        <v>9</v>
      </c>
      <c r="E24" s="40">
        <v>2</v>
      </c>
      <c r="F24" s="74"/>
      <c r="G24" s="28">
        <f t="shared" si="1"/>
        <v>0</v>
      </c>
    </row>
    <row r="25" spans="1:7" ht="70.2" customHeight="1">
      <c r="A25" s="45" t="s">
        <v>63</v>
      </c>
      <c r="B25" s="2" t="s">
        <v>24</v>
      </c>
      <c r="C25" s="6" t="s">
        <v>98</v>
      </c>
      <c r="D25" s="37" t="s">
        <v>3</v>
      </c>
      <c r="E25" s="40">
        <v>5</v>
      </c>
      <c r="F25" s="74"/>
      <c r="G25" s="28">
        <f t="shared" si="1"/>
        <v>0</v>
      </c>
    </row>
    <row r="26" spans="1:7" s="9" customFormat="1" ht="43.8" customHeight="1">
      <c r="A26" s="45" t="s">
        <v>64</v>
      </c>
      <c r="B26" s="2" t="s">
        <v>25</v>
      </c>
      <c r="C26" s="6" t="s">
        <v>99</v>
      </c>
      <c r="D26" s="37" t="s">
        <v>3</v>
      </c>
      <c r="E26" s="40">
        <v>1</v>
      </c>
      <c r="F26" s="74"/>
      <c r="G26" s="28">
        <f t="shared" si="1"/>
        <v>0</v>
      </c>
    </row>
    <row r="27" spans="1:7" s="9" customFormat="1" ht="42.6" customHeight="1" thickBot="1">
      <c r="A27" s="45" t="s">
        <v>114</v>
      </c>
      <c r="B27" s="86" t="s">
        <v>26</v>
      </c>
      <c r="C27" s="153" t="s">
        <v>100</v>
      </c>
      <c r="D27" s="154" t="s">
        <v>3</v>
      </c>
      <c r="E27" s="155">
        <v>930</v>
      </c>
      <c r="F27" s="152"/>
      <c r="G27" s="151">
        <f t="shared" si="1"/>
        <v>0</v>
      </c>
    </row>
    <row r="28" spans="1:7" ht="19.95" customHeight="1" thickBot="1">
      <c r="A28" s="203" t="s">
        <v>27</v>
      </c>
      <c r="B28" s="204"/>
      <c r="C28" s="204"/>
      <c r="D28" s="205"/>
      <c r="E28" s="156"/>
      <c r="F28" s="157"/>
      <c r="G28" s="158">
        <f>SUM(G14:G27)</f>
        <v>0</v>
      </c>
    </row>
    <row r="29" spans="1:7" ht="19.95" customHeight="1">
      <c r="A29" s="123">
        <v>3</v>
      </c>
      <c r="B29" s="111"/>
      <c r="C29" s="116" t="s">
        <v>28</v>
      </c>
      <c r="D29" s="120"/>
      <c r="E29" s="98"/>
      <c r="F29" s="59"/>
      <c r="G29" s="69"/>
    </row>
    <row r="30" spans="1:7" ht="260.39999999999998" customHeight="1">
      <c r="A30" s="97" t="s">
        <v>42</v>
      </c>
      <c r="B30" s="2" t="s">
        <v>29</v>
      </c>
      <c r="C30" s="118" t="s">
        <v>101</v>
      </c>
      <c r="D30" s="119" t="s">
        <v>10</v>
      </c>
      <c r="E30" s="43">
        <v>11</v>
      </c>
      <c r="F30" s="121"/>
      <c r="G30" s="122">
        <f t="shared" ref="G30:G41" si="2">E30*F30</f>
        <v>0</v>
      </c>
    </row>
    <row r="31" spans="1:7" ht="264">
      <c r="A31" s="97" t="s">
        <v>43</v>
      </c>
      <c r="B31" s="2" t="s">
        <v>29</v>
      </c>
      <c r="C31" s="7" t="s">
        <v>102</v>
      </c>
      <c r="D31" s="38" t="s">
        <v>10</v>
      </c>
      <c r="E31" s="41">
        <v>4</v>
      </c>
      <c r="F31" s="74"/>
      <c r="G31" s="28">
        <f t="shared" si="2"/>
        <v>0</v>
      </c>
    </row>
    <row r="32" spans="1:7" ht="264">
      <c r="A32" s="97" t="s">
        <v>44</v>
      </c>
      <c r="B32" s="2" t="s">
        <v>29</v>
      </c>
      <c r="C32" s="7" t="s">
        <v>103</v>
      </c>
      <c r="D32" s="38" t="s">
        <v>10</v>
      </c>
      <c r="E32" s="41">
        <v>2</v>
      </c>
      <c r="F32" s="74"/>
      <c r="G32" s="28">
        <f t="shared" si="2"/>
        <v>0</v>
      </c>
    </row>
    <row r="33" spans="1:7" ht="264">
      <c r="A33" s="97" t="s">
        <v>36</v>
      </c>
      <c r="B33" s="2" t="s">
        <v>29</v>
      </c>
      <c r="C33" s="7" t="s">
        <v>104</v>
      </c>
      <c r="D33" s="38" t="s">
        <v>10</v>
      </c>
      <c r="E33" s="41">
        <v>17</v>
      </c>
      <c r="F33" s="74"/>
      <c r="G33" s="28">
        <f t="shared" si="2"/>
        <v>0</v>
      </c>
    </row>
    <row r="34" spans="1:7" ht="274.2" customHeight="1">
      <c r="A34" s="97" t="s">
        <v>37</v>
      </c>
      <c r="B34" s="2"/>
      <c r="C34" s="7" t="s">
        <v>105</v>
      </c>
      <c r="D34" s="38" t="s">
        <v>10</v>
      </c>
      <c r="E34" s="41">
        <v>1</v>
      </c>
      <c r="F34" s="74"/>
      <c r="G34" s="28">
        <f t="shared" si="2"/>
        <v>0</v>
      </c>
    </row>
    <row r="35" spans="1:7" ht="205.2" customHeight="1">
      <c r="A35" s="97" t="s">
        <v>38</v>
      </c>
      <c r="B35" s="2" t="s">
        <v>29</v>
      </c>
      <c r="C35" s="7" t="s">
        <v>90</v>
      </c>
      <c r="D35" s="38" t="s">
        <v>10</v>
      </c>
      <c r="E35" s="41">
        <v>12</v>
      </c>
      <c r="F35" s="74"/>
      <c r="G35" s="28">
        <f t="shared" si="2"/>
        <v>0</v>
      </c>
    </row>
    <row r="36" spans="1:7" ht="249.6" customHeight="1">
      <c r="A36" s="97" t="s">
        <v>65</v>
      </c>
      <c r="B36" s="2" t="s">
        <v>29</v>
      </c>
      <c r="C36" s="7" t="s">
        <v>106</v>
      </c>
      <c r="D36" s="38" t="s">
        <v>10</v>
      </c>
      <c r="E36" s="41">
        <v>1</v>
      </c>
      <c r="F36" s="74"/>
      <c r="G36" s="28">
        <f t="shared" si="2"/>
        <v>0</v>
      </c>
    </row>
    <row r="37" spans="1:7" ht="250.8">
      <c r="A37" s="97" t="s">
        <v>66</v>
      </c>
      <c r="B37" s="2" t="s">
        <v>29</v>
      </c>
      <c r="C37" s="7" t="s">
        <v>107</v>
      </c>
      <c r="D37" s="38" t="s">
        <v>10</v>
      </c>
      <c r="E37" s="41">
        <v>1</v>
      </c>
      <c r="F37" s="74"/>
      <c r="G37" s="28">
        <f t="shared" si="2"/>
        <v>0</v>
      </c>
    </row>
    <row r="38" spans="1:7" ht="249" customHeight="1">
      <c r="A38" s="97" t="s">
        <v>67</v>
      </c>
      <c r="B38" s="2" t="s">
        <v>29</v>
      </c>
      <c r="C38" s="7" t="s">
        <v>108</v>
      </c>
      <c r="D38" s="38" t="s">
        <v>10</v>
      </c>
      <c r="E38" s="41">
        <v>3</v>
      </c>
      <c r="F38" s="74"/>
      <c r="G38" s="28">
        <f t="shared" si="2"/>
        <v>0</v>
      </c>
    </row>
    <row r="39" spans="1:7" ht="273" customHeight="1">
      <c r="A39" s="97" t="s">
        <v>115</v>
      </c>
      <c r="B39" s="2"/>
      <c r="C39" s="7" t="s">
        <v>109</v>
      </c>
      <c r="D39" s="38" t="s">
        <v>10</v>
      </c>
      <c r="E39" s="41">
        <v>1</v>
      </c>
      <c r="F39" s="74"/>
      <c r="G39" s="28">
        <f t="shared" si="2"/>
        <v>0</v>
      </c>
    </row>
    <row r="40" spans="1:7" ht="252" customHeight="1">
      <c r="A40" s="97" t="s">
        <v>116</v>
      </c>
      <c r="B40" s="2" t="s">
        <v>29</v>
      </c>
      <c r="C40" s="6" t="s">
        <v>110</v>
      </c>
      <c r="D40" s="38" t="s">
        <v>10</v>
      </c>
      <c r="E40" s="41">
        <v>1</v>
      </c>
      <c r="F40" s="74"/>
      <c r="G40" s="28">
        <f t="shared" si="2"/>
        <v>0</v>
      </c>
    </row>
    <row r="41" spans="1:7" ht="45" customHeight="1">
      <c r="A41" s="97" t="s">
        <v>68</v>
      </c>
      <c r="B41" s="2" t="s">
        <v>29</v>
      </c>
      <c r="C41" s="6" t="s">
        <v>48</v>
      </c>
      <c r="D41" s="38" t="s">
        <v>3</v>
      </c>
      <c r="E41" s="42">
        <v>54</v>
      </c>
      <c r="F41" s="74"/>
      <c r="G41" s="28">
        <f t="shared" si="2"/>
        <v>0</v>
      </c>
    </row>
    <row r="42" spans="1:7" s="117" customFormat="1" ht="24.6" customHeight="1" thickBot="1">
      <c r="A42" s="193" t="s">
        <v>30</v>
      </c>
      <c r="B42" s="194"/>
      <c r="C42" s="194"/>
      <c r="D42" s="199"/>
      <c r="E42" s="113"/>
      <c r="F42" s="112"/>
      <c r="G42" s="103">
        <f>SUM(G30:G41)</f>
        <v>0</v>
      </c>
    </row>
    <row r="43" spans="1:7" s="9" customFormat="1" ht="19.95" customHeight="1">
      <c r="A43" s="109">
        <v>4</v>
      </c>
      <c r="B43" s="99"/>
      <c r="C43" s="101" t="s">
        <v>31</v>
      </c>
      <c r="D43" s="100"/>
      <c r="E43" s="98"/>
      <c r="F43" s="59"/>
      <c r="G43" s="69"/>
    </row>
    <row r="44" spans="1:7" s="9" customFormat="1" ht="66">
      <c r="A44" s="45" t="s">
        <v>39</v>
      </c>
      <c r="B44" s="61" t="s">
        <v>32</v>
      </c>
      <c r="C44" s="3" t="s">
        <v>91</v>
      </c>
      <c r="D44" s="31" t="s">
        <v>21</v>
      </c>
      <c r="E44" s="62">
        <f>36+36+45+160+75+37+37</f>
        <v>426</v>
      </c>
      <c r="F44" s="74"/>
      <c r="G44" s="28">
        <f>E44*F44</f>
        <v>0</v>
      </c>
    </row>
    <row r="45" spans="1:7" s="9" customFormat="1" ht="19.95" customHeight="1" thickBot="1">
      <c r="A45" s="193" t="s">
        <v>33</v>
      </c>
      <c r="B45" s="194"/>
      <c r="C45" s="194"/>
      <c r="D45" s="195"/>
      <c r="E45" s="124" t="s">
        <v>8</v>
      </c>
      <c r="F45" s="125"/>
      <c r="G45" s="148">
        <f>G44</f>
        <v>0</v>
      </c>
    </row>
    <row r="46" spans="1:7" s="9" customFormat="1" ht="19.95" customHeight="1" thickBot="1">
      <c r="A46" s="196" t="s">
        <v>34</v>
      </c>
      <c r="B46" s="197"/>
      <c r="C46" s="197"/>
      <c r="D46" s="198"/>
      <c r="E46" s="126"/>
      <c r="F46" s="127"/>
      <c r="G46" s="149">
        <f>G12+G28+G42+G45</f>
        <v>0</v>
      </c>
    </row>
    <row r="47" spans="1:7">
      <c r="A47" s="21"/>
      <c r="B47" s="21"/>
      <c r="C47" s="20"/>
      <c r="D47" s="22"/>
      <c r="E47" s="23"/>
    </row>
    <row r="48" spans="1:7">
      <c r="A48" s="21"/>
      <c r="B48" s="21"/>
      <c r="C48" s="20"/>
      <c r="D48" s="22"/>
      <c r="E48" s="23"/>
    </row>
  </sheetData>
  <mergeCells count="7">
    <mergeCell ref="A2:G2"/>
    <mergeCell ref="A1:G1"/>
    <mergeCell ref="A45:D45"/>
    <mergeCell ref="A46:D46"/>
    <mergeCell ref="A42:D42"/>
    <mergeCell ref="A12:D12"/>
    <mergeCell ref="A28:D28"/>
  </mergeCells>
  <phoneticPr fontId="41" type="noConversion"/>
  <pageMargins left="0.7" right="0.7" top="0.32500000000000001" bottom="0.49166666666666664" header="0.3" footer="0.3"/>
  <pageSetup paperSize="9" scale="70" fitToHeight="0" orientation="portrait" r:id="rId1"/>
  <headerFooter>
    <oddFooter>&amp;C
&amp;R&amp;P</oddFooter>
  </headerFooter>
  <rowBreaks count="6" manualBreakCount="6">
    <brk id="12" max="6" man="1"/>
    <brk id="17" max="6" man="1"/>
    <brk id="22" max="6" man="1"/>
    <brk id="32" max="6" man="1"/>
    <brk id="36" max="6" man="1"/>
    <brk id="42"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pageSetUpPr fitToPage="1"/>
  </sheetPr>
  <dimension ref="A1:G17"/>
  <sheetViews>
    <sheetView zoomScale="70" zoomScaleNormal="70" zoomScaleSheetLayoutView="70" workbookViewId="0">
      <pane ySplit="4" topLeftCell="A6" activePane="bottomLeft" state="frozen"/>
      <selection activeCell="A9" sqref="A9"/>
      <selection pane="bottomLeft" activeCell="L10" sqref="L10"/>
    </sheetView>
  </sheetViews>
  <sheetFormatPr defaultColWidth="9.109375" defaultRowHeight="13.2"/>
  <cols>
    <col min="1" max="1" width="4.77734375" style="11" bestFit="1" customWidth="1"/>
    <col min="2" max="2" width="9" style="11" bestFit="1" customWidth="1"/>
    <col min="3" max="3" width="57.6640625" style="10" bestFit="1" customWidth="1"/>
    <col min="4" max="4" width="9.88671875" style="12" customWidth="1"/>
    <col min="5" max="5" width="12" style="13" customWidth="1"/>
    <col min="6" max="6" width="16.109375" style="33" customWidth="1"/>
    <col min="7" max="7" width="18.109375" style="33" customWidth="1"/>
    <col min="8" max="16384" width="9.109375" style="9"/>
  </cols>
  <sheetData>
    <row r="1" spans="1:7" ht="25.05" customHeight="1" thickBot="1">
      <c r="A1" s="185" t="s">
        <v>69</v>
      </c>
      <c r="B1" s="186"/>
      <c r="C1" s="186"/>
      <c r="D1" s="186"/>
      <c r="E1" s="186"/>
      <c r="F1" s="186"/>
      <c r="G1" s="192"/>
    </row>
    <row r="2" spans="1:7" ht="19.95" customHeight="1" thickBot="1">
      <c r="A2" s="189" t="s">
        <v>46</v>
      </c>
      <c r="B2" s="190"/>
      <c r="C2" s="190"/>
      <c r="D2" s="190"/>
      <c r="E2" s="190"/>
      <c r="F2" s="190"/>
      <c r="G2" s="191"/>
    </row>
    <row r="3" spans="1:7" ht="53.4" customHeight="1" thickBot="1">
      <c r="A3" s="106" t="s">
        <v>0</v>
      </c>
      <c r="B3" s="107" t="s">
        <v>4</v>
      </c>
      <c r="C3" s="128" t="s">
        <v>5</v>
      </c>
      <c r="D3" s="108" t="s">
        <v>6</v>
      </c>
      <c r="E3" s="87" t="s">
        <v>1</v>
      </c>
      <c r="F3" s="88" t="s">
        <v>45</v>
      </c>
      <c r="G3" s="89" t="s">
        <v>7</v>
      </c>
    </row>
    <row r="4" spans="1:7" ht="19.95" customHeight="1" thickBot="1">
      <c r="A4" s="52">
        <v>1</v>
      </c>
      <c r="B4" s="53">
        <v>2</v>
      </c>
      <c r="C4" s="53">
        <v>3</v>
      </c>
      <c r="D4" s="66">
        <v>4</v>
      </c>
      <c r="E4" s="63">
        <v>5</v>
      </c>
      <c r="F4" s="64">
        <v>6</v>
      </c>
      <c r="G4" s="65">
        <v>7</v>
      </c>
    </row>
    <row r="5" spans="1:7" ht="19.95" customHeight="1">
      <c r="A5" s="140" t="s">
        <v>70</v>
      </c>
      <c r="B5" s="115"/>
      <c r="C5" s="101" t="s">
        <v>18</v>
      </c>
      <c r="D5" s="129"/>
      <c r="E5" s="130"/>
      <c r="F5" s="131"/>
      <c r="G5" s="159"/>
    </row>
    <row r="6" spans="1:7" ht="198">
      <c r="A6" s="73" t="s">
        <v>40</v>
      </c>
      <c r="B6" s="2" t="s">
        <v>16</v>
      </c>
      <c r="C6" s="1" t="s">
        <v>111</v>
      </c>
      <c r="D6" s="132" t="s">
        <v>2</v>
      </c>
      <c r="E6" s="133">
        <v>10.552</v>
      </c>
      <c r="F6" s="74"/>
      <c r="G6" s="160">
        <f>E6*F6</f>
        <v>0</v>
      </c>
    </row>
    <row r="7" spans="1:7" ht="105.6" customHeight="1">
      <c r="A7" s="73" t="s">
        <v>41</v>
      </c>
      <c r="B7" s="2" t="s">
        <v>16</v>
      </c>
      <c r="C7" s="1" t="s">
        <v>112</v>
      </c>
      <c r="D7" s="46" t="s">
        <v>2</v>
      </c>
      <c r="E7" s="134">
        <v>0.20599999999999999</v>
      </c>
      <c r="F7" s="74"/>
      <c r="G7" s="160">
        <f>E7*F7</f>
        <v>0</v>
      </c>
    </row>
    <row r="8" spans="1:7" s="135" customFormat="1" ht="19.95" customHeight="1" thickBot="1">
      <c r="A8" s="193" t="s">
        <v>20</v>
      </c>
      <c r="B8" s="194"/>
      <c r="C8" s="194"/>
      <c r="D8" s="195"/>
      <c r="E8" s="113"/>
      <c r="F8" s="112"/>
      <c r="G8" s="103">
        <f>SUM(G6:G7)</f>
        <v>0</v>
      </c>
    </row>
    <row r="9" spans="1:7" ht="19.95" customHeight="1">
      <c r="A9" s="141" t="s">
        <v>71</v>
      </c>
      <c r="B9" s="137"/>
      <c r="C9" s="138" t="s">
        <v>23</v>
      </c>
      <c r="D9" s="142"/>
      <c r="E9" s="143"/>
      <c r="F9" s="90"/>
      <c r="G9" s="161"/>
    </row>
    <row r="10" spans="1:7" ht="237.6">
      <c r="A10" s="73" t="s">
        <v>11</v>
      </c>
      <c r="B10" s="2" t="s">
        <v>22</v>
      </c>
      <c r="C10" s="6" t="s">
        <v>127</v>
      </c>
      <c r="D10" s="46" t="s">
        <v>2</v>
      </c>
      <c r="E10" s="133">
        <v>10.552</v>
      </c>
      <c r="F10" s="74"/>
      <c r="G10" s="160">
        <f>E10*F10</f>
        <v>0</v>
      </c>
    </row>
    <row r="11" spans="1:7" ht="31.8" customHeight="1">
      <c r="A11" s="73" t="s">
        <v>12</v>
      </c>
      <c r="B11" s="2" t="s">
        <v>22</v>
      </c>
      <c r="C11" s="6" t="s">
        <v>50</v>
      </c>
      <c r="D11" s="46" t="s">
        <v>2</v>
      </c>
      <c r="E11" s="133">
        <v>0.26</v>
      </c>
      <c r="F11" s="74"/>
      <c r="G11" s="162">
        <f>E11*F11</f>
        <v>0</v>
      </c>
    </row>
    <row r="12" spans="1:7" ht="52.8">
      <c r="A12" s="73" t="s">
        <v>13</v>
      </c>
      <c r="B12" s="2" t="s">
        <v>22</v>
      </c>
      <c r="C12" s="7" t="s">
        <v>51</v>
      </c>
      <c r="D12" s="136" t="s">
        <v>9</v>
      </c>
      <c r="E12" s="75">
        <v>2</v>
      </c>
      <c r="F12" s="74"/>
      <c r="G12" s="162">
        <f>E12*F12</f>
        <v>0</v>
      </c>
    </row>
    <row r="13" spans="1:7" ht="26.4" customHeight="1" thickBot="1">
      <c r="A13" s="193" t="s">
        <v>27</v>
      </c>
      <c r="B13" s="194"/>
      <c r="C13" s="194"/>
      <c r="D13" s="195"/>
      <c r="E13" s="113"/>
      <c r="F13" s="112"/>
      <c r="G13" s="103">
        <f>SUM(G10:G12)</f>
        <v>0</v>
      </c>
    </row>
    <row r="14" spans="1:7" ht="19.95" customHeight="1">
      <c r="A14" s="140" t="s">
        <v>72</v>
      </c>
      <c r="B14" s="110"/>
      <c r="C14" s="101" t="s">
        <v>31</v>
      </c>
      <c r="D14" s="101"/>
      <c r="E14" s="144"/>
      <c r="F14" s="131"/>
      <c r="G14" s="159"/>
    </row>
    <row r="15" spans="1:7" ht="69" customHeight="1">
      <c r="A15" s="73" t="s">
        <v>42</v>
      </c>
      <c r="B15" s="1" t="s">
        <v>32</v>
      </c>
      <c r="C15" s="1" t="s">
        <v>92</v>
      </c>
      <c r="D15" s="114" t="s">
        <v>21</v>
      </c>
      <c r="E15" s="139">
        <f>82+82</f>
        <v>164</v>
      </c>
      <c r="F15" s="74"/>
      <c r="G15" s="160">
        <f>E15*F15</f>
        <v>0</v>
      </c>
    </row>
    <row r="16" spans="1:7" ht="19.95" customHeight="1" thickBot="1">
      <c r="A16" s="193" t="s">
        <v>33</v>
      </c>
      <c r="B16" s="194"/>
      <c r="C16" s="194"/>
      <c r="D16" s="194"/>
      <c r="E16" s="112" t="s">
        <v>8</v>
      </c>
      <c r="F16" s="112"/>
      <c r="G16" s="103">
        <f>G15</f>
        <v>0</v>
      </c>
    </row>
    <row r="17" spans="1:7" ht="28.2" customHeight="1" thickBot="1">
      <c r="A17" s="206" t="s">
        <v>34</v>
      </c>
      <c r="B17" s="207"/>
      <c r="C17" s="207"/>
      <c r="D17" s="207"/>
      <c r="E17" s="145"/>
      <c r="F17" s="145"/>
      <c r="G17" s="150">
        <f>G8+G13+G16</f>
        <v>0</v>
      </c>
    </row>
  </sheetData>
  <mergeCells count="6">
    <mergeCell ref="A1:G1"/>
    <mergeCell ref="A16:D16"/>
    <mergeCell ref="A17:D17"/>
    <mergeCell ref="A2:G2"/>
    <mergeCell ref="A8:D8"/>
    <mergeCell ref="A13:D13"/>
  </mergeCells>
  <phoneticPr fontId="41" type="noConversion"/>
  <pageMargins left="0.7" right="0.7" top="0.32500000000000001" bottom="0.49166666666666664" header="0.3" footer="0.3"/>
  <pageSetup paperSize="9" scale="70" fitToHeight="0" orientation="portrait" r:id="rId1"/>
  <headerFooter>
    <oddFooter>&amp;C
&amp;R&amp;P</oddFooter>
  </headerFooter>
  <rowBreaks count="1" manualBreakCount="1">
    <brk id="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CDBF2-BB73-4E20-AE7E-86979679B502}">
  <dimension ref="A1:I24"/>
  <sheetViews>
    <sheetView workbookViewId="0">
      <selection activeCell="A20" sqref="A20:I20"/>
    </sheetView>
  </sheetViews>
  <sheetFormatPr defaultRowHeight="13.2"/>
  <sheetData>
    <row r="1" spans="1:9" ht="13.8" thickBot="1">
      <c r="A1" s="215" t="s">
        <v>73</v>
      </c>
      <c r="B1" s="216"/>
      <c r="C1" s="216"/>
      <c r="D1" s="216"/>
      <c r="E1" s="216"/>
      <c r="F1" s="216"/>
      <c r="G1" s="216"/>
      <c r="H1" s="216"/>
      <c r="I1" s="217"/>
    </row>
    <row r="2" spans="1:9" ht="43.95" customHeight="1">
      <c r="A2" s="218" t="s">
        <v>117</v>
      </c>
      <c r="B2" s="219"/>
      <c r="C2" s="219"/>
      <c r="D2" s="219"/>
      <c r="E2" s="219"/>
      <c r="F2" s="219"/>
      <c r="G2" s="219"/>
      <c r="H2" s="219"/>
      <c r="I2" s="220"/>
    </row>
    <row r="3" spans="1:9" ht="27.6" customHeight="1">
      <c r="A3" s="209" t="s">
        <v>74</v>
      </c>
      <c r="B3" s="210"/>
      <c r="C3" s="210"/>
      <c r="D3" s="210"/>
      <c r="E3" s="210"/>
      <c r="F3" s="210"/>
      <c r="G3" s="210"/>
      <c r="H3" s="210"/>
      <c r="I3" s="211"/>
    </row>
    <row r="4" spans="1:9">
      <c r="A4" s="209" t="s">
        <v>75</v>
      </c>
      <c r="B4" s="210"/>
      <c r="C4" s="210"/>
      <c r="D4" s="210"/>
      <c r="E4" s="210"/>
      <c r="F4" s="210"/>
      <c r="G4" s="210"/>
      <c r="H4" s="210"/>
      <c r="I4" s="211"/>
    </row>
    <row r="5" spans="1:9" ht="24.6" customHeight="1">
      <c r="A5" s="209" t="s">
        <v>83</v>
      </c>
      <c r="B5" s="210"/>
      <c r="C5" s="210"/>
      <c r="D5" s="210"/>
      <c r="E5" s="210"/>
      <c r="F5" s="210"/>
      <c r="G5" s="210"/>
      <c r="H5" s="210"/>
      <c r="I5" s="211"/>
    </row>
    <row r="6" spans="1:9" ht="25.95" customHeight="1">
      <c r="A6" s="209" t="s">
        <v>76</v>
      </c>
      <c r="B6" s="210"/>
      <c r="C6" s="210"/>
      <c r="D6" s="210"/>
      <c r="E6" s="210"/>
      <c r="F6" s="210"/>
      <c r="G6" s="210"/>
      <c r="H6" s="210"/>
      <c r="I6" s="211"/>
    </row>
    <row r="7" spans="1:9" ht="54" customHeight="1">
      <c r="A7" s="209" t="s">
        <v>77</v>
      </c>
      <c r="B7" s="210"/>
      <c r="C7" s="210"/>
      <c r="D7" s="210"/>
      <c r="E7" s="210"/>
      <c r="F7" s="210"/>
      <c r="G7" s="210"/>
      <c r="H7" s="210"/>
      <c r="I7" s="211"/>
    </row>
    <row r="8" spans="1:9" ht="30" customHeight="1">
      <c r="A8" s="209" t="s">
        <v>118</v>
      </c>
      <c r="B8" s="210"/>
      <c r="C8" s="210"/>
      <c r="D8" s="210"/>
      <c r="E8" s="210"/>
      <c r="F8" s="210"/>
      <c r="G8" s="210"/>
      <c r="H8" s="210"/>
      <c r="I8" s="211"/>
    </row>
    <row r="9" spans="1:9" ht="24.6" customHeight="1">
      <c r="A9" s="209" t="s">
        <v>93</v>
      </c>
      <c r="B9" s="210"/>
      <c r="C9" s="210"/>
      <c r="D9" s="210"/>
      <c r="E9" s="210"/>
      <c r="F9" s="210"/>
      <c r="G9" s="210"/>
      <c r="H9" s="210"/>
      <c r="I9" s="211"/>
    </row>
    <row r="10" spans="1:9" ht="26.4" customHeight="1">
      <c r="A10" s="209" t="s">
        <v>119</v>
      </c>
      <c r="B10" s="210"/>
      <c r="C10" s="210"/>
      <c r="D10" s="210"/>
      <c r="E10" s="210"/>
      <c r="F10" s="210"/>
      <c r="G10" s="210"/>
      <c r="H10" s="210"/>
      <c r="I10" s="211"/>
    </row>
    <row r="11" spans="1:9" ht="26.4" customHeight="1">
      <c r="A11" s="209" t="s">
        <v>78</v>
      </c>
      <c r="B11" s="210"/>
      <c r="C11" s="210"/>
      <c r="D11" s="210"/>
      <c r="E11" s="210"/>
      <c r="F11" s="210"/>
      <c r="G11" s="210"/>
      <c r="H11" s="210"/>
      <c r="I11" s="211"/>
    </row>
    <row r="12" spans="1:9">
      <c r="A12" s="209" t="s">
        <v>79</v>
      </c>
      <c r="B12" s="210"/>
      <c r="C12" s="210"/>
      <c r="D12" s="210"/>
      <c r="E12" s="210"/>
      <c r="F12" s="210"/>
      <c r="G12" s="210"/>
      <c r="H12" s="210"/>
      <c r="I12" s="211"/>
    </row>
    <row r="13" spans="1:9" ht="28.2" customHeight="1">
      <c r="A13" s="209" t="s">
        <v>80</v>
      </c>
      <c r="B13" s="210"/>
      <c r="C13" s="210"/>
      <c r="D13" s="210"/>
      <c r="E13" s="210"/>
      <c r="F13" s="210"/>
      <c r="G13" s="210"/>
      <c r="H13" s="210"/>
      <c r="I13" s="211"/>
    </row>
    <row r="14" spans="1:9">
      <c r="A14" s="209" t="s">
        <v>84</v>
      </c>
      <c r="B14" s="210"/>
      <c r="C14" s="210"/>
      <c r="D14" s="210"/>
      <c r="E14" s="210"/>
      <c r="F14" s="210"/>
      <c r="G14" s="210"/>
      <c r="H14" s="210"/>
      <c r="I14" s="211"/>
    </row>
    <row r="15" spans="1:9">
      <c r="A15" s="209" t="s">
        <v>81</v>
      </c>
      <c r="B15" s="210"/>
      <c r="C15" s="210"/>
      <c r="D15" s="210"/>
      <c r="E15" s="210"/>
      <c r="F15" s="210"/>
      <c r="G15" s="210"/>
      <c r="H15" s="210"/>
      <c r="I15" s="211"/>
    </row>
    <row r="16" spans="1:9" ht="39.6" customHeight="1">
      <c r="A16" s="209" t="s">
        <v>85</v>
      </c>
      <c r="B16" s="210"/>
      <c r="C16" s="210"/>
      <c r="D16" s="210"/>
      <c r="E16" s="210"/>
      <c r="F16" s="210"/>
      <c r="G16" s="210"/>
      <c r="H16" s="210"/>
      <c r="I16" s="211"/>
    </row>
    <row r="17" spans="1:9" ht="17.399999999999999" customHeight="1">
      <c r="A17" s="209" t="s">
        <v>86</v>
      </c>
      <c r="B17" s="210"/>
      <c r="C17" s="210"/>
      <c r="D17" s="210"/>
      <c r="E17" s="210"/>
      <c r="F17" s="210"/>
      <c r="G17" s="210"/>
      <c r="H17" s="210"/>
      <c r="I17" s="211"/>
    </row>
    <row r="18" spans="1:9" ht="27" customHeight="1" thickBot="1">
      <c r="A18" s="212" t="s">
        <v>82</v>
      </c>
      <c r="B18" s="213"/>
      <c r="C18" s="213"/>
      <c r="D18" s="213"/>
      <c r="E18" s="213"/>
      <c r="F18" s="213"/>
      <c r="G18" s="213"/>
      <c r="H18" s="213"/>
      <c r="I18" s="214"/>
    </row>
    <row r="19" spans="1:9">
      <c r="A19" s="208"/>
      <c r="B19" s="208"/>
      <c r="C19" s="208"/>
      <c r="D19" s="208"/>
      <c r="E19" s="208"/>
      <c r="F19" s="208"/>
      <c r="G19" s="208"/>
      <c r="H19" s="208"/>
      <c r="I19" s="208"/>
    </row>
    <row r="20" spans="1:9">
      <c r="A20" s="208"/>
      <c r="B20" s="208"/>
      <c r="C20" s="208"/>
      <c r="D20" s="208"/>
      <c r="E20" s="208"/>
      <c r="F20" s="208"/>
      <c r="G20" s="208"/>
      <c r="H20" s="208"/>
      <c r="I20" s="208"/>
    </row>
    <row r="21" spans="1:9">
      <c r="A21" s="208"/>
      <c r="B21" s="208"/>
      <c r="C21" s="208"/>
      <c r="D21" s="208"/>
      <c r="E21" s="208"/>
      <c r="F21" s="208"/>
      <c r="G21" s="208"/>
      <c r="H21" s="208"/>
      <c r="I21" s="208"/>
    </row>
    <row r="22" spans="1:9">
      <c r="A22" s="208"/>
      <c r="B22" s="208"/>
      <c r="C22" s="208"/>
      <c r="D22" s="208"/>
      <c r="E22" s="208"/>
      <c r="F22" s="208"/>
      <c r="G22" s="208"/>
      <c r="H22" s="208"/>
      <c r="I22" s="208"/>
    </row>
    <row r="23" spans="1:9">
      <c r="A23" s="208"/>
      <c r="B23" s="208"/>
      <c r="C23" s="208"/>
      <c r="D23" s="208"/>
      <c r="E23" s="208"/>
      <c r="F23" s="208"/>
      <c r="G23" s="208"/>
      <c r="H23" s="208"/>
      <c r="I23" s="208"/>
    </row>
    <row r="24" spans="1:9">
      <c r="A24" s="208"/>
      <c r="B24" s="208"/>
      <c r="C24" s="208"/>
      <c r="D24" s="208"/>
      <c r="E24" s="208"/>
      <c r="F24" s="208"/>
      <c r="G24" s="208"/>
      <c r="H24" s="208"/>
      <c r="I24" s="208"/>
    </row>
  </sheetData>
  <mergeCells count="24">
    <mergeCell ref="A12:I12"/>
    <mergeCell ref="A1:I1"/>
    <mergeCell ref="A2:I2"/>
    <mergeCell ref="A3:I3"/>
    <mergeCell ref="A4:I4"/>
    <mergeCell ref="A5:I5"/>
    <mergeCell ref="A6:I6"/>
    <mergeCell ref="A7:I7"/>
    <mergeCell ref="A8:I8"/>
    <mergeCell ref="A9:I9"/>
    <mergeCell ref="A10:I10"/>
    <mergeCell ref="A11:I11"/>
    <mergeCell ref="A24:I24"/>
    <mergeCell ref="A13:I13"/>
    <mergeCell ref="A14:I14"/>
    <mergeCell ref="A15:I15"/>
    <mergeCell ref="A16:I16"/>
    <mergeCell ref="A17:I17"/>
    <mergeCell ref="A18:I18"/>
    <mergeCell ref="A19:I19"/>
    <mergeCell ref="A20:I20"/>
    <mergeCell ref="A21:I21"/>
    <mergeCell ref="A22:I22"/>
    <mergeCell ref="A23:I23"/>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B524C039EDA1743B66D9DC73BDC9C81" ma:contentTypeVersion="4" ma:contentTypeDescription="Utwórz nowy dokument." ma:contentTypeScope="" ma:versionID="aa89e5f1be0f132a671263ca30909448">
  <xsd:schema xmlns:xsd="http://www.w3.org/2001/XMLSchema" xmlns:xs="http://www.w3.org/2001/XMLSchema" xmlns:p="http://schemas.microsoft.com/office/2006/metadata/properties" xmlns:ns3="43f76934-d280-4b4e-88a0-b2ba60b0ea37" targetNamespace="http://schemas.microsoft.com/office/2006/metadata/properties" ma:root="true" ma:fieldsID="ce364b6fe01a76af18854941bfbde9d8" ns3:_="">
    <xsd:import namespace="43f76934-d280-4b4e-88a0-b2ba60b0ea37"/>
    <xsd:element name="properties">
      <xsd:complexType>
        <xsd:sequence>
          <xsd:element name="documentManagement">
            <xsd:complexType>
              <xsd:all>
                <xsd:element ref="ns3:MediaServiceMetadata" minOccurs="0"/>
                <xsd:element ref="ns3:MediaServiceFastMetadata"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f76934-d280-4b4e-88a0-b2ba60b0ea3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C24FA97-E566-42DE-BD74-D3EEA4DDF3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3f76934-d280-4b4e-88a0-b2ba60b0ea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72CDDC7-D3C5-411E-A1BC-C6F0B6E4E00A}">
  <ds:schemaRefs>
    <ds:schemaRef ds:uri="http://schemas.microsoft.com/sharepoint/v3/contenttype/forms"/>
  </ds:schemaRefs>
</ds:datastoreItem>
</file>

<file path=customXml/itemProps3.xml><?xml version="1.0" encoding="utf-8"?>
<ds:datastoreItem xmlns:ds="http://schemas.openxmlformats.org/officeDocument/2006/customXml" ds:itemID="{2210F847-E302-4C95-82CE-2582BA5FBA3C}">
  <ds:schemaRefs>
    <ds:schemaRef ds:uri="http://schemas.microsoft.com/office/2006/documentManagement/types"/>
    <ds:schemaRef ds:uri="http://schemas.openxmlformats.org/package/2006/metadata/core-properties"/>
    <ds:schemaRef ds:uri="http://purl.org/dc/dcmitype/"/>
    <ds:schemaRef ds:uri="http://purl.org/dc/terms/"/>
    <ds:schemaRef ds:uri="http://purl.org/dc/elements/1.1/"/>
    <ds:schemaRef ds:uri="http://schemas.microsoft.com/office/2006/metadata/properties"/>
    <ds:schemaRef ds:uri="http://schemas.microsoft.com/office/infopath/2007/PartnerControls"/>
    <ds:schemaRef ds:uri="43f76934-d280-4b4e-88a0-b2ba60b0ea37"/>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3</vt:i4>
      </vt:variant>
    </vt:vector>
  </HeadingPairs>
  <TitlesOfParts>
    <vt:vector size="7" baseType="lpstr">
      <vt:lpstr>KRMS - odc 1</vt:lpstr>
      <vt:lpstr>KRMS - odc 2</vt:lpstr>
      <vt:lpstr>KRMS - odc 3</vt:lpstr>
      <vt:lpstr>Uszczegółowienie</vt:lpstr>
      <vt:lpstr>'KRMS - odc 1'!Obszar_wydruku</vt:lpstr>
      <vt:lpstr>'KRMS - odc 2'!Obszar_wydruku</vt:lpstr>
      <vt:lpstr>'KRMS - odc 3'!Obszar_wydruku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Andrzej Miałkowski</dc:creator>
  <cp:lastModifiedBy>Zasłonka, Michał</cp:lastModifiedBy>
  <cp:lastPrinted>2024-12-13T14:34:04Z</cp:lastPrinted>
  <dcterms:created xsi:type="dcterms:W3CDTF">2015-11-10T07:52:39Z</dcterms:created>
  <dcterms:modified xsi:type="dcterms:W3CDTF">2024-12-13T14:35:01Z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0x0101000B524C039EDA1743B66D9DC73BDC9C81</vt:lpwstr>
  </property>
</Properties>
</file>