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kdulska\Desktop\Zapytanie ofertowe_perony_kompleks\budowa peronów i fundamanty\01. Na stronę PPMT_per\Załącznik nr 4 - przedmiar robót (RCO)\09.PER\9.3 KON-WIAT\"/>
    </mc:Choice>
  </mc:AlternateContent>
  <xr:revisionPtr revIDLastSave="0" documentId="13_ncr:1_{3C83DC61-A588-43FF-AEB5-8307B32C499D}" xr6:coauthVersionLast="47" xr6:coauthVersionMax="47" xr10:uidLastSave="{00000000-0000-0000-0000-000000000000}"/>
  <bookViews>
    <workbookView xWindow="-108" yWindow="-108" windowWidth="23256" windowHeight="12456" tabRatio="860" activeTab="1" xr2:uid="{00000000-000D-0000-FFFF-FFFF00000000}"/>
  </bookViews>
  <sheets>
    <sheet name="Strona tytułowa" sheetId="11" r:id="rId1"/>
    <sheet name="Kosztorys" sheetId="20" r:id="rId2"/>
    <sheet name="Sheet6" sheetId="18" state="hidden" r:id="rId3"/>
    <sheet name="Sheet7" sheetId="19" state="hidden" r:id="rId4"/>
  </sheets>
  <definedNames>
    <definedName name="_xlnm._FilterDatabase" localSheetId="1" hidden="1">Kosztorys!$A$3:$T$87</definedName>
    <definedName name="_xlnm.Print_Area" localSheetId="1">Kosztorys!$A$1:$H$87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0" l="1"/>
  <c r="H33" i="20" s="1"/>
  <c r="F16" i="20"/>
  <c r="G45" i="20" l="1"/>
  <c r="H45" i="20" s="1"/>
  <c r="G7" i="20"/>
  <c r="H7" i="20" s="1"/>
  <c r="G8" i="20"/>
  <c r="H8" i="20" s="1"/>
  <c r="G10" i="20"/>
  <c r="H10" i="20" s="1"/>
  <c r="G11" i="20"/>
  <c r="H11" i="20" s="1"/>
  <c r="G28" i="20"/>
  <c r="H28" i="20" s="1"/>
  <c r="G13" i="20"/>
  <c r="H13" i="20" s="1"/>
  <c r="G30" i="20"/>
  <c r="H30" i="20" s="1"/>
  <c r="G31" i="20"/>
  <c r="H31" i="20" s="1"/>
  <c r="G9" i="20"/>
  <c r="H9" i="20" s="1"/>
  <c r="G12" i="20"/>
  <c r="H12" i="20" s="1"/>
  <c r="G29" i="20"/>
  <c r="H29" i="20" s="1"/>
  <c r="G32" i="20"/>
  <c r="H32" i="20" s="1"/>
  <c r="G53" i="20"/>
  <c r="H53" i="20" s="1"/>
  <c r="G52" i="20"/>
  <c r="H52" i="20" s="1"/>
  <c r="G44" i="20"/>
  <c r="H44" i="20" s="1"/>
  <c r="G57" i="20"/>
  <c r="H57" i="20" s="1"/>
  <c r="G43" i="20"/>
  <c r="H43" i="20" s="1"/>
  <c r="G56" i="20"/>
  <c r="H56" i="20" s="1"/>
  <c r="G6" i="20"/>
  <c r="H6" i="20" s="1"/>
  <c r="G42" i="20"/>
  <c r="H42" i="20" s="1"/>
  <c r="G55" i="20"/>
  <c r="H55" i="20" s="1"/>
  <c r="G41" i="20"/>
  <c r="H41" i="20" s="1"/>
  <c r="G54" i="20"/>
  <c r="H54" i="20" s="1"/>
  <c r="G40" i="20"/>
  <c r="H40" i="20" s="1"/>
  <c r="G66" i="20"/>
  <c r="H66" i="20" s="1"/>
  <c r="G77" i="20"/>
  <c r="H77" i="20" s="1"/>
  <c r="G78" i="20"/>
  <c r="H78" i="20" s="1"/>
  <c r="G69" i="20"/>
  <c r="H69" i="20" s="1"/>
  <c r="G67" i="20"/>
  <c r="H67" i="20" s="1"/>
  <c r="G65" i="20"/>
  <c r="H65" i="20" s="1"/>
  <c r="G79" i="20"/>
  <c r="H79" i="20" s="1"/>
  <c r="G80" i="20" l="1"/>
  <c r="H80" i="20" s="1"/>
  <c r="G68" i="20"/>
  <c r="H68" i="20" s="1"/>
  <c r="G64" i="20"/>
  <c r="H64" i="20" s="1"/>
  <c r="G81" i="20"/>
  <c r="H81" i="20" s="1"/>
  <c r="G76" i="20"/>
  <c r="H76" i="20" s="1"/>
  <c r="H87" i="20" l="1"/>
  <c r="H24" i="11" s="1"/>
</calcChain>
</file>

<file path=xl/sharedStrings.xml><?xml version="1.0" encoding="utf-8"?>
<sst xmlns="http://schemas.openxmlformats.org/spreadsheetml/2006/main" count="459" uniqueCount="169">
  <si>
    <t>Dział</t>
  </si>
  <si>
    <t>Grupa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</si>
  <si>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</si>
  <si>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</si>
  <si>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</si>
  <si>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</si>
  <si>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Nazwa projektu:</t>
  </si>
  <si>
    <t>Stadium:</t>
  </si>
  <si>
    <t>DOKUMENTACJA PRZETARGOWA</t>
  </si>
  <si>
    <t>Tom/Część</t>
  </si>
  <si>
    <t>WARTOŚĆ KOSZTORYSOWA ROBÓT BEZ PODATKU VAT:</t>
  </si>
  <si>
    <t>SŁOWNIE:</t>
  </si>
  <si>
    <t>Nazwa zadania: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</si>
  <si>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</si>
  <si>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</si>
  <si>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</si>
  <si>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</si>
  <si>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t>Roboty budowlane</t>
  </si>
  <si>
    <t>45000000-7</t>
  </si>
  <si>
    <t>1</t>
  </si>
  <si>
    <t>1.1</t>
  </si>
  <si>
    <t>1.2</t>
  </si>
  <si>
    <t>KOSZTORYS OFERTOWY</t>
  </si>
  <si>
    <t xml:space="preserve"> Lp.</t>
  </si>
  <si>
    <t>Nr pozycji cześć STWiORB</t>
  </si>
  <si>
    <t>Kod ind.</t>
  </si>
  <si>
    <t>Nazwa elementu rozliczeniowego</t>
  </si>
  <si>
    <t>Jedn. miary</t>
  </si>
  <si>
    <t>Ilość jednostek</t>
  </si>
  <si>
    <t>Cena jednostk. PLN</t>
  </si>
  <si>
    <t>Wartość
netto
PLN</t>
  </si>
  <si>
    <t/>
  </si>
  <si>
    <t>m3</t>
  </si>
  <si>
    <t>Województwo pomorskie, powiaty: kościerski, kartuski, gminy: Kościerzyna (M), Kościerzyna, Stężyca, Somonino, Kartuzy</t>
  </si>
  <si>
    <t>45 2</t>
  </si>
  <si>
    <t>45200000-9</t>
  </si>
  <si>
    <t>Roboty budowlane w zakresie wznoszenia kompletnych obiektów budowlanych lub ich części oraz roboty w zakresie inżynierii lądowej i wodnej</t>
  </si>
  <si>
    <t>ST.04.03</t>
  </si>
  <si>
    <t>1.3</t>
  </si>
  <si>
    <t>m2</t>
  </si>
  <si>
    <t>1.4</t>
  </si>
  <si>
    <t>2</t>
  </si>
  <si>
    <t>2.1</t>
  </si>
  <si>
    <t>2.2</t>
  </si>
  <si>
    <t>2.3</t>
  </si>
  <si>
    <t>3</t>
  </si>
  <si>
    <t>5.1</t>
  </si>
  <si>
    <t>5.2</t>
  </si>
  <si>
    <t>5.3</t>
  </si>
  <si>
    <t>Wykonanie zgodnie z dokumentacją projektową ścian bocznych i dachu wiaty w systemie obudowy szkłem bezpiecznym</t>
  </si>
  <si>
    <t>6</t>
  </si>
  <si>
    <t>6.1</t>
  </si>
  <si>
    <t>6.2</t>
  </si>
  <si>
    <t>6.3</t>
  </si>
  <si>
    <r>
      <t xml:space="preserve">Odcinek B 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</si>
  <si>
    <t>Wiaty peronowe w Żukowie Wschodnim</t>
  </si>
  <si>
    <t>Wiaty peronowe w Kiełpinie Kartuskim</t>
  </si>
  <si>
    <t xml:space="preserve">Odcinek B - Roboty budowlane na linii kolejowej nr 201
 odc. Somonino - Gdańsk Osowa realizowane w ramach projektu "Prace na alternatywnym ciągu transportowym
 Bydgoszcz - Trójmiasto" </t>
  </si>
  <si>
    <t>Wiaty peronowa w Borkowie</t>
  </si>
  <si>
    <t>Wiaty peronowe w Żukowie</t>
  </si>
  <si>
    <t>Wiaty peronowe w Pepowie Kartuskim</t>
  </si>
  <si>
    <t>Wiaty peronowe w Rębiechowie</t>
  </si>
  <si>
    <t>ODCINEK B</t>
  </si>
  <si>
    <t>Linia kolejowa 201 od km 163,250 do km 187,045</t>
  </si>
  <si>
    <t>3.1</t>
  </si>
  <si>
    <t>3.2</t>
  </si>
  <si>
    <t>3.3</t>
  </si>
  <si>
    <t>4</t>
  </si>
  <si>
    <t>4.1</t>
  </si>
  <si>
    <t>4.2</t>
  </si>
  <si>
    <t>4.3</t>
  </si>
  <si>
    <t>5</t>
  </si>
  <si>
    <t>Razem wartość robót netto</t>
  </si>
  <si>
    <t>t</t>
  </si>
  <si>
    <t>Zamawiający:</t>
  </si>
  <si>
    <t>Część 9 - Obiekty obsługi podróżnych i małej architektury                                                                                      Zeszyt nr 3 - Konstrukcje wiat</t>
  </si>
  <si>
    <t>Część 9 – Obiekty obsługi podróżnych i małej architektury                                                                        Zeszyt 3 - Konstrukcje wiat</t>
  </si>
  <si>
    <t>PRZEDMIAR ROBÓT NR 9.3</t>
  </si>
  <si>
    <t>Zbrojenie betonu stalą klasy A-IIIN w gatunku BSt500S lub B500SP - zbrojenie konstrukcji monolitycznych budowli</t>
  </si>
  <si>
    <t>Wykonanie deskowania tradycyjnego stóp fundamentowych</t>
  </si>
  <si>
    <t>Beton klasy poniżej C20/25 bez deskowania - beton podkładowy fundamentów podpór klasy C12/15</t>
  </si>
  <si>
    <t>Izolacja powłokowa asfaltowa układana na zimno - powierzchnie poziome</t>
  </si>
  <si>
    <t>Izolacja powłokowa asfaltowa układana na zimno - powierzchnie pionowe</t>
  </si>
  <si>
    <t>Wykonanie obróbki blacharskiej elementów, w celu uniemożliwienia dostępu ptakom</t>
  </si>
  <si>
    <t>Wykonanie zabezpieczenia przeciw ptakom. Elementy montowane do konstrukcji wiat</t>
  </si>
  <si>
    <t>mb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</si>
  <si>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</si>
  <si>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</si>
  <si>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</si>
  <si>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</si>
  <si>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</si>
  <si>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</si>
  <si>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</si>
  <si>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</si>
  <si>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</si>
  <si>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ST 04.03.04</t>
  </si>
  <si>
    <t>ST 04.03.05</t>
  </si>
  <si>
    <t>ST 04.03.03</t>
  </si>
  <si>
    <t>Konstrukcja stalowa zadaszeń wyjść schodowych, schodów  oraz wiat - wykonanie, transport i montaż stalowej konstrukcji nośnej zadaszeń, stal wiatrołapów</t>
  </si>
  <si>
    <t>ST.06.15</t>
  </si>
  <si>
    <t>ST 06.15.02</t>
  </si>
  <si>
    <t>ST 04.03.06</t>
  </si>
  <si>
    <t>ST 04.03.07</t>
  </si>
  <si>
    <t>ST 04.03.10</t>
  </si>
  <si>
    <t>ST 04.03.08</t>
  </si>
  <si>
    <t>ST 04.03.11</t>
  </si>
  <si>
    <t>ST 04.03.12</t>
  </si>
  <si>
    <t>ST 04.03.13</t>
  </si>
  <si>
    <t>2.4</t>
  </si>
  <si>
    <t>2.5</t>
  </si>
  <si>
    <t>2.6</t>
  </si>
  <si>
    <t>2.7</t>
  </si>
  <si>
    <t>2.8</t>
  </si>
  <si>
    <t>2.9</t>
  </si>
  <si>
    <t>2.10</t>
  </si>
  <si>
    <t>3.4</t>
  </si>
  <si>
    <t>3.5</t>
  </si>
  <si>
    <t>3.6</t>
  </si>
  <si>
    <t>3.7</t>
  </si>
  <si>
    <t>3.8</t>
  </si>
  <si>
    <t>3.9</t>
  </si>
  <si>
    <t>3.10</t>
  </si>
  <si>
    <t>4.4</t>
  </si>
  <si>
    <t>4.5</t>
  </si>
  <si>
    <t>4.6</t>
  </si>
  <si>
    <t>4.7</t>
  </si>
  <si>
    <t>4.8</t>
  </si>
  <si>
    <t>4.9</t>
  </si>
  <si>
    <t>4.10</t>
  </si>
  <si>
    <t>5.4</t>
  </si>
  <si>
    <t>5.5</t>
  </si>
  <si>
    <t>5.6</t>
  </si>
  <si>
    <t>5.7</t>
  </si>
  <si>
    <t>5.8</t>
  </si>
  <si>
    <t>5.9</t>
  </si>
  <si>
    <t>5.10</t>
  </si>
  <si>
    <t>6.4</t>
  </si>
  <si>
    <t>6.5</t>
  </si>
  <si>
    <t>6.6</t>
  </si>
  <si>
    <t>6.7</t>
  </si>
  <si>
    <t>6.8</t>
  </si>
  <si>
    <t>6.9</t>
  </si>
  <si>
    <t>6.10</t>
  </si>
  <si>
    <t>1.14</t>
  </si>
  <si>
    <t>ST 04.03.13 ST 04.03.14</t>
  </si>
  <si>
    <t>Zabezpieczenie antykorozyjne - metalizacja natryskowa gr. &gt;200 μm</t>
  </si>
  <si>
    <t>Pokrywanie powłokami malarskimi metalizowanej konstrukcji stalowej - 3-warstwowy system malarski (grunt: farba wysokocynkowa o zawartości cynku &gt;96%; międzywarstwa epoksydowa; warstwa nawierzchniowa poliuretanowa wykonywana na budowie) o łącznej gr. &gt;240 μm</t>
  </si>
  <si>
    <t xml:space="preserve">Zadaszenie - pokrycie z blachy stalowej trapezowej z systemowymi płytami warstwowymi </t>
  </si>
  <si>
    <t>1.15</t>
  </si>
  <si>
    <t>1.16</t>
  </si>
  <si>
    <t>Rynny dachowe z blachy</t>
  </si>
  <si>
    <t>Obróbki z blachy</t>
  </si>
  <si>
    <t>2.11</t>
  </si>
  <si>
    <t>3.11</t>
  </si>
  <si>
    <t>4.11</t>
  </si>
  <si>
    <t>5.11</t>
  </si>
  <si>
    <t>6.11</t>
  </si>
  <si>
    <t>1.17</t>
  </si>
  <si>
    <t>1.18</t>
  </si>
  <si>
    <t xml:space="preserve">Ściany boczne - obudowa ścian bocznych z wypełnieniem szkłem bezpiecznym </t>
  </si>
  <si>
    <t>Zbrojenie betonu stalą klasy A-IIIN w gatunku BSt500S lub B500SP - zbrojenie fundamentu wiatrołapu</t>
  </si>
  <si>
    <t>Konstrukcja stalowa zadaszeń wyjść schodowych, wiatrołapów oraz wiat - wykonanie, transport i montaż stalowej konstrukcji nośnej zadaszeń</t>
  </si>
  <si>
    <t>Konstrukcja stalowa wiatrołapów</t>
  </si>
  <si>
    <t>1.19</t>
  </si>
  <si>
    <t>1.20</t>
  </si>
  <si>
    <t>1.21</t>
  </si>
  <si>
    <t>Wiatrochrony - obudowa ścian bocznych z wypełnieniem szkłem bezpiecznym</t>
  </si>
  <si>
    <t>Beton fundamentów (W8, F200)  - beton fundamentów klasy (C30/37)</t>
  </si>
  <si>
    <t>Beton fundamentów (W8, F200)  - beton fundamentów wiatrołapu klasy (C30/37)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</si>
</sst>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0"/>
    <numFmt numFmtId="165" formatCode="#,##0.0000"/>
  </numFmts>
  <fonts count="28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2" fillId="0" borderId="0"/>
    <xf numFmtId="0" fontId="1" fillId="0" borderId="0" applyNumberFormat="0" applyFill="0" applyBorder="0" applyAlignment="0" applyProtection="0"/>
    <xf numFmtId="0" fontId="6" fillId="0" borderId="0"/>
    <xf numFmtId="0" fontId="11" fillId="0" borderId="0"/>
  </cellStyleXfs>
  <cellXfs count="155">
    <xf numFmtId="0" fontId="0" fillId="0" borderId="0" xfId="0"/>
    <xf numFmtId="0" fontId="1" fillId="0" borderId="0" xfId="0" applyFont="1"/>
    <xf numFmtId="0" fontId="1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14" fillId="3" borderId="4" xfId="0" applyFont="1" applyFill="1" applyBorder="1"/>
    <xf numFmtId="0" fontId="14" fillId="3" borderId="2" xfId="0" applyFont="1" applyFill="1" applyBorder="1"/>
    <xf numFmtId="0" fontId="1" fillId="3" borderId="0" xfId="0" applyFont="1" applyFill="1"/>
    <xf numFmtId="49" fontId="8" fillId="3" borderId="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vertical="top" wrapText="1"/>
    </xf>
    <xf numFmtId="0" fontId="3" fillId="3" borderId="5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14" fontId="6" fillId="0" borderId="2" xfId="0" applyNumberFormat="1" applyFont="1" applyBorder="1" applyAlignment="1">
      <alignment vertical="center" wrapText="1"/>
    </xf>
    <xf numFmtId="4" fontId="12" fillId="0" borderId="0" xfId="1" applyNumberFormat="1"/>
    <xf numFmtId="4" fontId="12" fillId="0" borderId="0" xfId="1" applyNumberFormat="1" applyAlignment="1">
      <alignment vertical="center" wrapText="1"/>
    </xf>
    <xf numFmtId="4" fontId="6" fillId="2" borderId="2" xfId="1" applyNumberFormat="1" applyFont="1" applyFill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top" wrapText="1"/>
    </xf>
    <xf numFmtId="0" fontId="14" fillId="3" borderId="2" xfId="1" applyFont="1" applyFill="1" applyBorder="1"/>
    <xf numFmtId="4" fontId="6" fillId="0" borderId="2" xfId="4" applyNumberFormat="1" applyFont="1" applyBorder="1" applyAlignment="1">
      <alignment horizontal="right" vertical="center"/>
    </xf>
    <xf numFmtId="4" fontId="12" fillId="0" borderId="4" xfId="1" applyNumberFormat="1" applyBorder="1"/>
    <xf numFmtId="4" fontId="6" fillId="0" borderId="0" xfId="1" applyNumberFormat="1" applyFont="1"/>
    <xf numFmtId="4" fontId="6" fillId="0" borderId="0" xfId="1" applyNumberFormat="1" applyFont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top" wrapText="1" readingOrder="1"/>
    </xf>
    <xf numFmtId="0" fontId="18" fillId="0" borderId="0" xfId="0" applyFont="1" applyAlignment="1">
      <alignment horizontal="center" vertical="top" wrapText="1" readingOrder="1"/>
    </xf>
    <xf numFmtId="0" fontId="18" fillId="0" borderId="8" xfId="0" applyFont="1" applyBorder="1" applyAlignment="1">
      <alignment horizontal="center" vertical="top" wrapText="1" readingOrder="1"/>
    </xf>
    <xf numFmtId="0" fontId="19" fillId="0" borderId="16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8" fontId="13" fillId="0" borderId="2" xfId="0" applyNumberFormat="1" applyFont="1" applyBorder="1" applyAlignment="1">
      <alignment horizontal="right" vertical="top" wrapText="1" readingOrder="1"/>
    </xf>
    <xf numFmtId="0" fontId="13" fillId="0" borderId="2" xfId="0" applyFont="1" applyBorder="1" applyAlignment="1">
      <alignment horizontal="right" vertical="top" wrapText="1" readingOrder="1"/>
    </xf>
    <xf numFmtId="0" fontId="20" fillId="0" borderId="16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1" fillId="0" borderId="13" xfId="0" applyFont="1" applyBorder="1" applyAlignment="1">
      <alignment horizontal="center" vertical="top" wrapText="1" readingOrder="1"/>
    </xf>
    <xf numFmtId="0" fontId="0" fillId="0" borderId="14" xfId="0" applyBorder="1" applyAlignment="1">
      <alignment horizontal="center" vertical="top" wrapText="1" readingOrder="1"/>
    </xf>
    <xf numFmtId="0" fontId="0" fillId="0" borderId="15" xfId="0" applyBorder="1" applyAlignment="1">
      <alignment horizontal="center" vertical="top" wrapText="1" readingOrder="1"/>
    </xf>
    <xf numFmtId="0" fontId="13" fillId="0" borderId="16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 readingOrder="1"/>
    </xf>
    <xf numFmtId="0" fontId="21" fillId="0" borderId="1" xfId="0" applyFont="1" applyBorder="1" applyAlignment="1">
      <alignment horizontal="center" vertical="top" wrapText="1" readingOrder="1"/>
    </xf>
    <xf numFmtId="0" fontId="21" fillId="0" borderId="12" xfId="0" applyFont="1" applyBorder="1" applyAlignment="1">
      <alignment horizontal="center" vertical="top" wrapText="1" readingOrder="1"/>
    </xf>
    <xf numFmtId="0" fontId="22" fillId="0" borderId="9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13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24" fillId="0" borderId="10" xfId="0" applyFont="1" applyBorder="1" applyAlignment="1">
      <alignment horizontal="left" vertical="top" wrapText="1" readingOrder="1"/>
    </xf>
    <xf numFmtId="0" fontId="24" fillId="0" borderId="11" xfId="0" applyFont="1" applyBorder="1" applyAlignment="1">
      <alignment horizontal="left" vertical="top" wrapText="1" readingOrder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4" fillId="0" borderId="10" xfId="0" applyNumberFormat="1" applyFont="1" applyBorder="1" applyAlignment="1">
      <alignment horizontal="left" vertical="top" wrapText="1" readingOrder="1"/>
    </xf>
    <xf numFmtId="0" fontId="24" fillId="0" borderId="4" xfId="0" applyFont="1" applyBorder="1" applyAlignment="1">
      <alignment horizontal="left" vertical="top" wrapText="1" readingOrder="1"/>
    </xf>
    <xf numFmtId="0" fontId="3" fillId="0" borderId="16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2" xfId="0" applyBorder="1" applyAlignment="1">
      <alignment wrapText="1"/>
    </xf>
    <xf numFmtId="0" fontId="15" fillId="0" borderId="2" xfId="0" applyFont="1" applyBorder="1" applyAlignment="1">
      <alignment horizontal="left" vertical="top" wrapText="1" readingOrder="1"/>
    </xf>
    <xf numFmtId="0" fontId="2" fillId="0" borderId="0" xfId="0" applyFont="1" applyAlignment="1">
      <alignment vertical="center" wrapText="1"/>
    </xf>
    <xf numFmtId="0" fontId="0" fillId="0" borderId="8" xfId="0" applyBorder="1" applyAlignment="1">
      <alignment wrapText="1"/>
    </xf>
    <xf numFmtId="0" fontId="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 readingOrder="1"/>
    </xf>
    <xf numFmtId="0" fontId="13" fillId="0" borderId="11" xfId="0" applyFont="1" applyBorder="1" applyAlignment="1">
      <alignment horizontal="left" vertical="top" wrapText="1" readingOrder="1"/>
    </xf>
    <xf numFmtId="0" fontId="13" fillId="0" borderId="4" xfId="0" applyFont="1" applyBorder="1" applyAlignment="1">
      <alignment horizontal="left" vertical="top" wrapText="1" readingOrder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10" xfId="0" applyFont="1" applyBorder="1"/>
    <xf numFmtId="0" fontId="8" fillId="0" borderId="10" xfId="0" applyFont="1" applyBorder="1" applyAlignment="1">
      <alignment horizontal="center" vertical="center"/>
    </xf>
    <xf numFmtId="4" fontId="6" fillId="2" borderId="10" xfId="1" applyNumberFormat="1" applyFont="1" applyFill="1" applyBorder="1" applyAlignment="1">
      <alignment horizontal="center" vertical="center" wrapText="1"/>
    </xf>
    <xf numFmtId="4" fontId="6" fillId="0" borderId="17" xfId="1" applyNumberFormat="1" applyFont="1" applyBorder="1" applyAlignment="1">
      <alignment horizontal="center" vertical="top" wrapText="1"/>
    </xf>
    <xf numFmtId="4" fontId="8" fillId="3" borderId="10" xfId="1" applyNumberFormat="1" applyFont="1" applyFill="1" applyBorder="1"/>
    <xf numFmtId="4" fontId="6" fillId="0" borderId="10" xfId="1" applyNumberFormat="1" applyFont="1" applyBorder="1" applyAlignment="1">
      <alignment horizontal="right" vertical="center" wrapText="1"/>
    </xf>
    <xf numFmtId="4" fontId="8" fillId="0" borderId="10" xfId="1" applyNumberFormat="1" applyFont="1" applyBorder="1" applyAlignment="1">
      <alignment horizontal="center" vertical="center"/>
    </xf>
    <xf numFmtId="4" fontId="12" fillId="0" borderId="0" xfId="1" applyNumberFormat="1" applyBorder="1"/>
    <xf numFmtId="4" fontId="12" fillId="0" borderId="0" xfId="1" applyNumberFormat="1" applyBorder="1" applyAlignment="1">
      <alignment vertical="center" wrapText="1"/>
    </xf>
    <xf numFmtId="4" fontId="12" fillId="0" borderId="0" xfId="1" applyNumberFormat="1" applyBorder="1" applyAlignment="1">
      <alignment vertical="center"/>
    </xf>
    <xf numFmtId="0" fontId="1" fillId="0" borderId="0" xfId="0" applyFont="1" applyBorder="1"/>
    <xf numFmtId="4" fontId="16" fillId="0" borderId="0" xfId="1" applyNumberFormat="1" applyFont="1" applyBorder="1" applyAlignment="1">
      <alignment wrapText="1"/>
    </xf>
    <xf numFmtId="164" fontId="12" fillId="0" borderId="0" xfId="1" applyNumberFormat="1" applyBorder="1"/>
    <xf numFmtId="4" fontId="3" fillId="0" borderId="0" xfId="1" applyNumberFormat="1" applyFont="1" applyBorder="1"/>
    <xf numFmtId="165" fontId="12" fillId="0" borderId="0" xfId="1" applyNumberFormat="1" applyBorder="1"/>
    <xf numFmtId="4" fontId="6" fillId="2" borderId="0" xfId="1" applyNumberFormat="1" applyFont="1" applyFill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center" vertical="top" wrapText="1"/>
    </xf>
    <xf numFmtId="4" fontId="7" fillId="0" borderId="0" xfId="1" applyNumberFormat="1" applyFont="1" applyBorder="1" applyAlignment="1">
      <alignment horizontal="center" vertical="top" wrapText="1"/>
    </xf>
    <xf numFmtId="4" fontId="3" fillId="3" borderId="0" xfId="1" applyNumberFormat="1" applyFont="1" applyFill="1" applyBorder="1" applyAlignment="1">
      <alignment vertical="center" wrapText="1"/>
    </xf>
    <xf numFmtId="4" fontId="8" fillId="3" borderId="0" xfId="1" applyNumberFormat="1" applyFont="1" applyFill="1" applyBorder="1" applyAlignment="1">
      <alignment vertical="center"/>
    </xf>
    <xf numFmtId="4" fontId="8" fillId="5" borderId="0" xfId="3" applyNumberFormat="1" applyFont="1" applyFill="1" applyBorder="1"/>
    <xf numFmtId="4" fontId="8" fillId="3" borderId="0" xfId="1" applyNumberFormat="1" applyFont="1" applyFill="1" applyBorder="1"/>
    <xf numFmtId="4" fontId="3" fillId="3" borderId="0" xfId="1" applyNumberFormat="1" applyFont="1" applyFill="1" applyBorder="1"/>
    <xf numFmtId="0" fontId="13" fillId="0" borderId="0" xfId="0" applyFont="1" applyBorder="1" applyAlignment="1">
      <alignment vertical="center"/>
    </xf>
    <xf numFmtId="4" fontId="26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right" vertical="center" wrapText="1"/>
    </xf>
    <xf numFmtId="4" fontId="6" fillId="5" borderId="0" xfId="3" applyNumberFormat="1" applyFill="1" applyBorder="1" applyAlignment="1">
      <alignment horizontal="center" vertical="center"/>
    </xf>
    <xf numFmtId="4" fontId="26" fillId="0" borderId="0" xfId="1" applyNumberFormat="1" applyFont="1" applyBorder="1" applyAlignment="1">
      <alignment horizontal="center" vertical="center"/>
    </xf>
    <xf numFmtId="4" fontId="26" fillId="0" borderId="0" xfId="1" applyNumberFormat="1" applyFont="1" applyBorder="1" applyAlignment="1">
      <alignment horizontal="left" vertical="center"/>
    </xf>
    <xf numFmtId="4" fontId="12" fillId="3" borderId="0" xfId="1" applyNumberFormat="1" applyFill="1" applyBorder="1"/>
    <xf numFmtId="0" fontId="1" fillId="3" borderId="0" xfId="0" applyFont="1" applyFill="1" applyBorder="1"/>
    <xf numFmtId="4" fontId="6" fillId="0" borderId="0" xfId="1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vertical="center"/>
    </xf>
    <xf numFmtId="4" fontId="6" fillId="0" borderId="0" xfId="1" applyNumberFormat="1" applyFont="1" applyBorder="1"/>
    <xf numFmtId="0" fontId="27" fillId="0" borderId="6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/>
    </xf>
    <xf numFmtId="0" fontId="27" fillId="4" borderId="2" xfId="0" applyFont="1" applyFill="1" applyBorder="1" applyAlignment="1">
      <alignment horizontal="left" vertical="top" wrapText="1"/>
    </xf>
    <xf numFmtId="0" fontId="27" fillId="0" borderId="7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/>
    </xf>
  </cellXfs>
  <cellStyles count="5">
    <cellStyle name="Normalny" xfId="0" builtinId="0"/>
    <cellStyle name="Normalny 2" xfId="1" xr:uid="{00000000-0005-0000-0000-000001000000}"/>
    <cellStyle name="Normalny 3" xfId="2" xr:uid="{00000000-0005-0000-0000-000002000000}"/>
    <cellStyle name="Normalny 4 2" xfId="3" xr:uid="{00000000-0005-0000-0000-000003000000}"/>
    <cellStyle name="Normalny_roz. 4.1" xfId="4" xr:uid="{00000000-0005-0000-0000-000004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624840</xdr:colOff>
      <xdr:row>0</xdr:row>
      <xdr:rowOff>152400</xdr:rowOff>
    </xdr:from>
    <xdr:to>
      <xdr:col>8</xdr:col>
      <xdr:colOff>1104900</xdr:colOff>
      <xdr:row>0</xdr:row>
      <xdr:rowOff>800100</xdr:rowOff>
    </xdr:to>
    <xdr:pic>
      <xdr:nvPicPr>
        <xdr:cNvPr id="2489" name="Obraz 8" descr="is_fs_plk">
          <a:extLst>
            <a:ext uri="{FF2B5EF4-FFF2-40B4-BE49-F238E27FC236}">
              <a16:creationId xmlns:a16="http://schemas.microsoft.com/office/drawing/2014/main" id="{90967E07-0E6C-5A13-8A72-64D514086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" y="152400"/>
          <a:ext cx="518160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</xdr:colOff>
      <xdr:row>3</xdr:row>
      <xdr:rowOff>38100</xdr:rowOff>
    </xdr:from>
    <xdr:to>
      <xdr:col>5</xdr:col>
      <xdr:colOff>30480</xdr:colOff>
      <xdr:row>4</xdr:row>
      <xdr:rowOff>388620</xdr:rowOff>
    </xdr:to>
    <xdr:pic>
      <xdr:nvPicPr>
        <xdr:cNvPr id="2490" name="Obraz 12">
          <a:extLst>
            <a:ext uri="{FF2B5EF4-FFF2-40B4-BE49-F238E27FC236}">
              <a16:creationId xmlns:a16="http://schemas.microsoft.com/office/drawing/2014/main" id="{C02033FF-1AFC-8FB8-DC91-AD33CDC86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7620" y="1272540"/>
          <a:ext cx="252222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Zeros="0" view="pageLayout" topLeftCell="A5" zoomScaleNormal="100" zoomScaleSheetLayoutView="100" workbookViewId="0">
      <selection activeCell="E23" sqref="E23:I23"/>
    </sheetView>
  </sheetViews>
  <sheetFormatPr defaultRowHeight="13.2" x14ac:dyDescent="0.25"/>
  <cols>
    <col min="1" max="1" width="8.109375" customWidth="1"/>
    <col min="2" max="2" width="1.88671875" customWidth="1"/>
    <col min="3" max="3" width="4.109375" customWidth="1"/>
    <col min="4" max="4" width="10.33203125" customWidth="1"/>
    <col min="5" max="5" width="12" customWidth="1"/>
    <col min="6" max="6" width="5.109375" customWidth="1"/>
    <col min="7" max="7" width="11.6640625" customWidth="1"/>
    <col min="8" max="8" width="14.33203125" customWidth="1"/>
    <col min="9" max="9" width="20" customWidth="1"/>
  </cols>
  <sheetData>
    <row r="1" spans="1:9" ht="58.2" customHeight="1" x14ac:dyDescent="0.25">
      <c r="A1" s="62"/>
      <c r="B1" s="63"/>
      <c r="C1" s="63"/>
      <c r="D1" s="63"/>
      <c r="E1" s="63"/>
      <c r="F1" s="63"/>
      <c r="G1" s="63"/>
      <c r="H1" s="63"/>
      <c r="I1" s="64"/>
    </row>
    <row r="2" spans="1:9" ht="26.25" customHeight="1" x14ac:dyDescent="0.25">
      <c r="A2" s="50" t="s">
        <v>4</v>
      </c>
      <c r="B2" s="51"/>
      <c r="C2" s="51"/>
      <c r="D2" s="51"/>
      <c r="E2" s="51"/>
      <c r="F2" s="51"/>
      <c r="G2" s="51"/>
      <c r="H2" s="51"/>
      <c r="I2" s="52"/>
    </row>
    <row r="3" spans="1:9" x14ac:dyDescent="0.25">
      <c r="A3" s="65" t="s">
        <v>74</v>
      </c>
      <c r="B3" s="66"/>
      <c r="C3" s="66"/>
      <c r="D3" s="66"/>
      <c r="E3" s="66"/>
      <c r="F3" s="71" t="s">
        <v>5</v>
      </c>
      <c r="G3" s="71"/>
      <c r="H3" s="71"/>
      <c r="I3" s="72"/>
    </row>
    <row r="4" spans="1:9" x14ac:dyDescent="0.25">
      <c r="A4" s="67"/>
      <c r="B4" s="68"/>
      <c r="C4" s="68"/>
      <c r="D4" s="68"/>
      <c r="E4" s="68"/>
      <c r="F4" s="73" t="s">
        <v>2</v>
      </c>
      <c r="G4" s="73"/>
      <c r="H4" s="73"/>
      <c r="I4" s="74"/>
    </row>
    <row r="5" spans="1:9" ht="29.25" customHeight="1" x14ac:dyDescent="0.25">
      <c r="A5" s="69"/>
      <c r="B5" s="70"/>
      <c r="C5" s="70"/>
      <c r="D5" s="70"/>
      <c r="E5" s="70"/>
      <c r="F5" s="75" t="s">
        <v>3</v>
      </c>
      <c r="G5" s="75"/>
      <c r="H5" s="75"/>
      <c r="I5" s="76"/>
    </row>
    <row r="6" spans="1:9" x14ac:dyDescent="0.25">
      <c r="A6" s="56" t="s">
        <v>6</v>
      </c>
      <c r="B6" s="57"/>
      <c r="C6" s="57"/>
      <c r="D6" s="57"/>
      <c r="E6" s="57"/>
      <c r="F6" s="57"/>
      <c r="G6" s="57"/>
      <c r="H6" s="57"/>
      <c r="I6" s="58"/>
    </row>
    <row r="7" spans="1:9" ht="39.6" customHeight="1" x14ac:dyDescent="0.25">
      <c r="A7" s="77" t="s">
        <v>16</v>
      </c>
      <c r="B7" s="78"/>
      <c r="C7" s="78"/>
      <c r="D7" s="78"/>
      <c r="E7" s="78"/>
      <c r="F7" s="78"/>
      <c r="G7" s="78"/>
      <c r="H7" s="78"/>
      <c r="I7" s="79"/>
    </row>
    <row r="8" spans="1:9" x14ac:dyDescent="0.25">
      <c r="A8" s="56" t="s">
        <v>12</v>
      </c>
      <c r="B8" s="57"/>
      <c r="C8" s="57"/>
      <c r="D8" s="57"/>
      <c r="E8" s="57"/>
      <c r="F8" s="57"/>
      <c r="G8" s="57"/>
      <c r="H8" s="57"/>
      <c r="I8" s="58"/>
    </row>
    <row r="9" spans="1:9" ht="48" customHeight="1" x14ac:dyDescent="0.25">
      <c r="A9" s="59" t="s">
        <v>54</v>
      </c>
      <c r="B9" s="60"/>
      <c r="C9" s="60"/>
      <c r="D9" s="60"/>
      <c r="E9" s="60"/>
      <c r="F9" s="60"/>
      <c r="G9" s="60"/>
      <c r="H9" s="60"/>
      <c r="I9" s="61"/>
    </row>
    <row r="10" spans="1:9" ht="15.6" customHeight="1" x14ac:dyDescent="0.25">
      <c r="A10" s="80"/>
      <c r="B10" s="81"/>
      <c r="C10" s="81"/>
      <c r="D10" s="81"/>
      <c r="E10" s="81"/>
      <c r="F10" s="81"/>
      <c r="G10" s="81"/>
      <c r="H10" s="81"/>
      <c r="I10" s="82"/>
    </row>
    <row r="11" spans="1:9" ht="33" customHeight="1" x14ac:dyDescent="0.25">
      <c r="A11" s="44" t="s">
        <v>33</v>
      </c>
      <c r="B11" s="45"/>
      <c r="C11" s="45"/>
      <c r="D11" s="45"/>
      <c r="E11" s="45"/>
      <c r="F11" s="45"/>
      <c r="G11" s="45"/>
      <c r="H11" s="45"/>
      <c r="I11" s="46"/>
    </row>
    <row r="12" spans="1:9" ht="15" customHeight="1" x14ac:dyDescent="0.25">
      <c r="A12" s="56" t="s">
        <v>15</v>
      </c>
      <c r="B12" s="57"/>
      <c r="C12" s="57"/>
      <c r="D12" s="57"/>
      <c r="E12" s="57"/>
      <c r="F12" s="57"/>
      <c r="G12" s="57"/>
      <c r="H12" s="57"/>
      <c r="I12" s="58"/>
    </row>
    <row r="13" spans="1:9" ht="15" customHeight="1" x14ac:dyDescent="0.25">
      <c r="A13" s="53" t="s">
        <v>62</v>
      </c>
      <c r="B13" s="54"/>
      <c r="C13" s="54"/>
      <c r="D13" s="54"/>
      <c r="E13" s="54"/>
      <c r="F13" s="54"/>
      <c r="G13" s="54"/>
      <c r="H13" s="54"/>
      <c r="I13" s="55"/>
    </row>
    <row r="14" spans="1:9" ht="15" customHeight="1" x14ac:dyDescent="0.25">
      <c r="A14" s="39" t="s">
        <v>63</v>
      </c>
      <c r="B14" s="40"/>
      <c r="C14" s="40"/>
      <c r="D14" s="40"/>
      <c r="E14" s="40"/>
      <c r="F14" s="40"/>
      <c r="G14" s="40"/>
      <c r="H14" s="40"/>
      <c r="I14" s="41"/>
    </row>
    <row r="15" spans="1:9" x14ac:dyDescent="0.25">
      <c r="A15" s="47" t="s">
        <v>7</v>
      </c>
      <c r="B15" s="48"/>
      <c r="C15" s="48"/>
      <c r="D15" s="48"/>
      <c r="E15" s="48"/>
      <c r="F15" s="48"/>
      <c r="G15" s="48"/>
      <c r="H15" s="48"/>
      <c r="I15" s="49"/>
    </row>
    <row r="16" spans="1:9" ht="14.4" x14ac:dyDescent="0.25">
      <c r="A16" s="33" t="s">
        <v>8</v>
      </c>
      <c r="B16" s="34"/>
      <c r="C16" s="34"/>
      <c r="D16" s="34"/>
      <c r="E16" s="34"/>
      <c r="F16" s="34"/>
      <c r="G16" s="34"/>
      <c r="H16" s="34"/>
      <c r="I16" s="35"/>
    </row>
    <row r="17" spans="1:9" x14ac:dyDescent="0.25">
      <c r="A17" s="47" t="s">
        <v>9</v>
      </c>
      <c r="B17" s="48"/>
      <c r="C17" s="48"/>
      <c r="D17" s="48"/>
      <c r="E17" s="48"/>
      <c r="F17" s="48"/>
      <c r="G17" s="48"/>
      <c r="H17" s="48"/>
      <c r="I17" s="49"/>
    </row>
    <row r="18" spans="1:9" ht="33.75" customHeight="1" x14ac:dyDescent="0.25">
      <c r="A18" s="36" t="s">
        <v>75</v>
      </c>
      <c r="B18" s="37"/>
      <c r="C18" s="37"/>
      <c r="D18" s="37"/>
      <c r="E18" s="37"/>
      <c r="F18" s="37"/>
      <c r="G18" s="37"/>
      <c r="H18" s="37"/>
      <c r="I18" s="38"/>
    </row>
    <row r="19" spans="1:9" x14ac:dyDescent="0.25">
      <c r="A19" s="47" t="s">
        <v>13</v>
      </c>
      <c r="B19" s="48"/>
      <c r="C19" s="48"/>
      <c r="D19" s="48"/>
      <c r="E19" s="48"/>
      <c r="F19" s="48"/>
      <c r="G19" s="48"/>
      <c r="H19" s="48"/>
      <c r="I19" s="49"/>
    </row>
    <row r="20" spans="1:9" ht="22.95" customHeight="1" x14ac:dyDescent="0.25">
      <c r="A20" s="85" t="s">
        <v>22</v>
      </c>
      <c r="B20" s="86"/>
      <c r="C20" s="86"/>
      <c r="D20" s="86"/>
      <c r="E20" s="86"/>
      <c r="F20" s="86"/>
      <c r="G20" s="86"/>
      <c r="H20" s="86"/>
      <c r="I20" s="87"/>
    </row>
    <row r="21" spans="1:9" ht="16.2" customHeight="1" x14ac:dyDescent="0.25">
      <c r="A21" s="95" t="s">
        <v>14</v>
      </c>
      <c r="B21" s="95"/>
      <c r="C21" s="95"/>
      <c r="D21" s="95"/>
      <c r="E21" s="95"/>
      <c r="F21" s="95"/>
      <c r="G21" s="95"/>
      <c r="H21" s="95"/>
      <c r="I21" s="95"/>
    </row>
    <row r="22" spans="1:9" s="5" customFormat="1" ht="24" customHeight="1" x14ac:dyDescent="0.25">
      <c r="A22" s="98" t="s">
        <v>0</v>
      </c>
      <c r="B22" s="93"/>
      <c r="C22" s="4">
        <v>45</v>
      </c>
      <c r="D22" s="4" t="s">
        <v>18</v>
      </c>
      <c r="E22" s="92" t="s">
        <v>17</v>
      </c>
      <c r="F22" s="93"/>
      <c r="G22" s="93"/>
      <c r="H22" s="93"/>
      <c r="I22" s="94"/>
    </row>
    <row r="23" spans="1:9" s="5" customFormat="1" ht="24.75" customHeight="1" x14ac:dyDescent="0.25">
      <c r="A23" s="90" t="s">
        <v>1</v>
      </c>
      <c r="B23" s="91"/>
      <c r="C23" s="3" t="s">
        <v>34</v>
      </c>
      <c r="D23" s="3" t="s">
        <v>35</v>
      </c>
      <c r="E23" s="96" t="s">
        <v>36</v>
      </c>
      <c r="F23" s="91"/>
      <c r="G23" s="91"/>
      <c r="H23" s="91"/>
      <c r="I23" s="97"/>
    </row>
    <row r="24" spans="1:9" x14ac:dyDescent="0.25">
      <c r="A24" s="99" t="s">
        <v>10</v>
      </c>
      <c r="B24" s="100"/>
      <c r="C24" s="100"/>
      <c r="D24" s="100"/>
      <c r="E24" s="100"/>
      <c r="F24" s="100"/>
      <c r="G24" s="101"/>
      <c r="H24" s="42">
        <f>Kosztorys!H87</f>
        <v>0</v>
      </c>
      <c r="I24" s="43"/>
    </row>
    <row r="25" spans="1:9" x14ac:dyDescent="0.25">
      <c r="A25" s="83" t="s">
        <v>11</v>
      </c>
      <c r="B25" s="84"/>
      <c r="C25" s="88"/>
      <c r="D25" s="84"/>
      <c r="E25" s="84"/>
      <c r="F25" s="84"/>
      <c r="G25" s="84"/>
      <c r="H25" s="84"/>
      <c r="I25" s="89"/>
    </row>
  </sheetData>
  <mergeCells count="30">
    <mergeCell ref="A25:B25"/>
    <mergeCell ref="A20:I20"/>
    <mergeCell ref="A17:I17"/>
    <mergeCell ref="C25:I25"/>
    <mergeCell ref="A23:B23"/>
    <mergeCell ref="E22:I22"/>
    <mergeCell ref="A21:I21"/>
    <mergeCell ref="E23:I23"/>
    <mergeCell ref="A22:B22"/>
    <mergeCell ref="A24:G24"/>
    <mergeCell ref="A19:I19"/>
    <mergeCell ref="A2:I2"/>
    <mergeCell ref="A13:I13"/>
    <mergeCell ref="A8:I8"/>
    <mergeCell ref="A9:I9"/>
    <mergeCell ref="A1:I1"/>
    <mergeCell ref="A3:E5"/>
    <mergeCell ref="F3:I3"/>
    <mergeCell ref="F4:I4"/>
    <mergeCell ref="F5:I5"/>
    <mergeCell ref="A7:I7"/>
    <mergeCell ref="A6:I6"/>
    <mergeCell ref="A12:I12"/>
    <mergeCell ref="A10:I10"/>
    <mergeCell ref="A16:I16"/>
    <mergeCell ref="A18:I18"/>
    <mergeCell ref="A14:I14"/>
    <mergeCell ref="H24:I24"/>
    <mergeCell ref="A11:I11"/>
    <mergeCell ref="A15:I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&amp;L&amp;8&amp;K01+029Wersja 10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05"/>
  <sheetViews>
    <sheetView tabSelected="1" view="pageBreakPreview" zoomScaleNormal="100" zoomScaleSheetLayoutView="100" workbookViewId="0">
      <selection activeCell="K82" sqref="K82"/>
    </sheetView>
  </sheetViews>
  <sheetFormatPr defaultColWidth="8.6640625" defaultRowHeight="14.4" x14ac:dyDescent="0.3"/>
  <cols>
    <col min="1" max="1" width="6.44140625" style="1" bestFit="1" customWidth="1"/>
    <col min="2" max="2" width="9.88671875" style="1" customWidth="1"/>
    <col min="3" max="3" width="11" style="1" customWidth="1"/>
    <col min="4" max="4" width="32" style="1" customWidth="1"/>
    <col min="5" max="5" width="6.5546875" style="1" customWidth="1"/>
    <col min="6" max="6" width="9.109375" style="1" bestFit="1" customWidth="1"/>
    <col min="7" max="7" width="12.109375" style="24" customWidth="1"/>
    <col min="8" max="8" width="12.77734375" style="31" bestFit="1" customWidth="1"/>
    <col min="9" max="9" width="8.6640625" style="24"/>
    <col min="10" max="10" width="12.109375" style="25" customWidth="1"/>
    <col min="11" max="11" width="12.77734375" style="32" bestFit="1" customWidth="1"/>
    <col min="12" max="12" width="12.77734375" style="32" customWidth="1"/>
    <col min="13" max="13" width="12.33203125" style="24" bestFit="1" customWidth="1"/>
    <col min="14" max="14" width="12.77734375" style="31" bestFit="1" customWidth="1"/>
    <col min="15" max="15" width="12.109375" style="24" customWidth="1"/>
    <col min="16" max="16" width="12.77734375" style="31" bestFit="1" customWidth="1"/>
    <col min="17" max="17" width="12.109375" style="24" customWidth="1"/>
    <col min="18" max="18" width="12.77734375" style="31" bestFit="1" customWidth="1"/>
    <col min="19" max="16384" width="8.6640625" style="1"/>
  </cols>
  <sheetData>
    <row r="1" spans="1:20" ht="24" customHeight="1" x14ac:dyDescent="0.3">
      <c r="A1" s="102" t="s">
        <v>57</v>
      </c>
      <c r="B1" s="103"/>
      <c r="C1" s="103"/>
      <c r="D1" s="104"/>
      <c r="E1" s="108" t="s">
        <v>77</v>
      </c>
      <c r="F1" s="108"/>
      <c r="G1" s="108"/>
      <c r="H1" s="113"/>
      <c r="I1" s="119"/>
      <c r="J1" s="120"/>
      <c r="K1" s="121"/>
      <c r="L1" s="121"/>
      <c r="M1" s="119"/>
      <c r="N1" s="119"/>
      <c r="O1" s="119"/>
      <c r="P1" s="119"/>
      <c r="Q1" s="119"/>
      <c r="R1" s="119"/>
      <c r="S1" s="122"/>
    </row>
    <row r="2" spans="1:20" ht="39.75" customHeight="1" x14ac:dyDescent="0.3">
      <c r="A2" s="105"/>
      <c r="B2" s="106"/>
      <c r="C2" s="106"/>
      <c r="D2" s="107"/>
      <c r="E2" s="109" t="s">
        <v>76</v>
      </c>
      <c r="F2" s="108"/>
      <c r="G2" s="108"/>
      <c r="H2" s="113"/>
      <c r="I2" s="119"/>
      <c r="J2" s="123"/>
      <c r="K2" s="124"/>
      <c r="L2" s="121"/>
      <c r="M2" s="125"/>
      <c r="N2" s="126"/>
      <c r="O2" s="125"/>
      <c r="P2" s="124"/>
      <c r="Q2" s="125"/>
      <c r="R2" s="119"/>
      <c r="S2" s="122"/>
    </row>
    <row r="3" spans="1:20" ht="39.6" x14ac:dyDescent="0.3">
      <c r="A3" s="6" t="s">
        <v>23</v>
      </c>
      <c r="B3" s="6" t="s">
        <v>24</v>
      </c>
      <c r="C3" s="6" t="s">
        <v>25</v>
      </c>
      <c r="D3" s="6" t="s">
        <v>26</v>
      </c>
      <c r="E3" s="6" t="s">
        <v>27</v>
      </c>
      <c r="F3" s="6" t="s">
        <v>28</v>
      </c>
      <c r="G3" s="26" t="s">
        <v>29</v>
      </c>
      <c r="H3" s="114" t="s">
        <v>30</v>
      </c>
      <c r="I3" s="119"/>
      <c r="J3" s="127"/>
      <c r="K3" s="127"/>
      <c r="L3" s="121"/>
      <c r="M3" s="127"/>
      <c r="N3" s="127"/>
      <c r="O3" s="127"/>
      <c r="P3" s="127"/>
      <c r="Q3" s="127"/>
      <c r="R3" s="127"/>
      <c r="S3" s="122"/>
    </row>
    <row r="4" spans="1:20" ht="15" thickBot="1" x14ac:dyDescent="0.3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27">
        <v>7</v>
      </c>
      <c r="H4" s="115">
        <v>8</v>
      </c>
      <c r="I4" s="119"/>
      <c r="J4" s="128"/>
      <c r="K4" s="128"/>
      <c r="L4" s="121"/>
      <c r="M4" s="129"/>
      <c r="N4" s="129"/>
      <c r="O4" s="130"/>
      <c r="P4" s="129"/>
      <c r="Q4" s="129"/>
      <c r="R4" s="129"/>
      <c r="S4" s="122"/>
    </row>
    <row r="5" spans="1:20" s="10" customFormat="1" ht="24" customHeight="1" thickTop="1" x14ac:dyDescent="0.3">
      <c r="A5" s="11" t="s">
        <v>19</v>
      </c>
      <c r="B5" s="12" t="s">
        <v>31</v>
      </c>
      <c r="C5" s="12" t="s">
        <v>31</v>
      </c>
      <c r="D5" s="13" t="s">
        <v>55</v>
      </c>
      <c r="E5" s="8" t="s">
        <v>31</v>
      </c>
      <c r="F5" s="9" t="s">
        <v>31</v>
      </c>
      <c r="G5" s="28" t="s">
        <v>31</v>
      </c>
      <c r="H5" s="116" t="s">
        <v>31</v>
      </c>
      <c r="I5" s="119"/>
      <c r="J5" s="131"/>
      <c r="K5" s="132"/>
      <c r="L5" s="121"/>
      <c r="M5" s="133"/>
      <c r="N5" s="134"/>
      <c r="O5" s="135"/>
      <c r="P5" s="134"/>
      <c r="Q5" s="135"/>
      <c r="R5" s="134"/>
      <c r="S5" s="136"/>
      <c r="T5" s="2"/>
    </row>
    <row r="6" spans="1:20" ht="39.75" customHeight="1" x14ac:dyDescent="0.3">
      <c r="A6" s="14" t="s">
        <v>20</v>
      </c>
      <c r="B6" s="14" t="s">
        <v>37</v>
      </c>
      <c r="C6" s="23" t="s">
        <v>95</v>
      </c>
      <c r="D6" s="21" t="s">
        <v>167</v>
      </c>
      <c r="E6" s="16" t="s">
        <v>32</v>
      </c>
      <c r="F6" s="17">
        <v>58.02</v>
      </c>
      <c r="G6" s="29">
        <f>ROUND(J6*$K$2,2)</f>
        <v>0</v>
      </c>
      <c r="H6" s="117">
        <f>ROUND($F6*G6,2)</f>
        <v>0</v>
      </c>
      <c r="I6" s="119"/>
      <c r="J6" s="137"/>
      <c r="K6" s="138"/>
      <c r="L6" s="121"/>
      <c r="M6" s="139"/>
      <c r="N6" s="138"/>
      <c r="O6" s="140"/>
      <c r="P6" s="138"/>
      <c r="Q6" s="140"/>
      <c r="R6" s="138"/>
      <c r="S6" s="122"/>
    </row>
    <row r="7" spans="1:20" ht="42.75" customHeight="1" x14ac:dyDescent="0.3">
      <c r="A7" s="14" t="s">
        <v>21</v>
      </c>
      <c r="B7" s="14" t="s">
        <v>37</v>
      </c>
      <c r="C7" s="23" t="s">
        <v>95</v>
      </c>
      <c r="D7" s="21" t="s">
        <v>168</v>
      </c>
      <c r="E7" s="16" t="s">
        <v>32</v>
      </c>
      <c r="F7" s="17">
        <v>5.28</v>
      </c>
      <c r="G7" s="29">
        <f>ROUND(J7*$K$2,2)</f>
        <v>0</v>
      </c>
      <c r="H7" s="117">
        <f>ROUND($F7*G7,2)</f>
        <v>0</v>
      </c>
      <c r="I7" s="119"/>
      <c r="J7" s="137"/>
      <c r="K7" s="138"/>
      <c r="L7" s="121"/>
      <c r="M7" s="139"/>
      <c r="N7" s="138"/>
      <c r="O7" s="140"/>
      <c r="P7" s="138"/>
      <c r="Q7" s="140"/>
      <c r="R7" s="138"/>
      <c r="S7" s="122"/>
    </row>
    <row r="8" spans="1:20" ht="27" customHeight="1" x14ac:dyDescent="0.3">
      <c r="A8" s="14" t="s">
        <v>38</v>
      </c>
      <c r="B8" s="14" t="s">
        <v>37</v>
      </c>
      <c r="C8" s="23" t="s">
        <v>95</v>
      </c>
      <c r="D8" s="22" t="s">
        <v>79</v>
      </c>
      <c r="E8" s="16" t="s">
        <v>39</v>
      </c>
      <c r="F8" s="17">
        <v>122.24</v>
      </c>
      <c r="G8" s="29">
        <f t="shared" ref="G8:G26" si="0">ROUND(J8*$K$2,2)</f>
        <v>0</v>
      </c>
      <c r="H8" s="117">
        <f t="shared" ref="H8:H26" si="1">ROUND($F8*G8,2)</f>
        <v>0</v>
      </c>
      <c r="I8" s="119"/>
      <c r="J8" s="137"/>
      <c r="K8" s="138"/>
      <c r="L8" s="121"/>
      <c r="M8" s="139"/>
      <c r="N8" s="138"/>
      <c r="O8" s="141"/>
      <c r="P8" s="138"/>
      <c r="Q8" s="140"/>
      <c r="R8" s="138"/>
      <c r="S8" s="122"/>
    </row>
    <row r="9" spans="1:20" ht="53.25" customHeight="1" x14ac:dyDescent="0.3">
      <c r="A9" s="14" t="s">
        <v>40</v>
      </c>
      <c r="B9" s="14" t="s">
        <v>37</v>
      </c>
      <c r="C9" s="23" t="s">
        <v>96</v>
      </c>
      <c r="D9" s="22" t="s">
        <v>78</v>
      </c>
      <c r="E9" s="16" t="s">
        <v>73</v>
      </c>
      <c r="F9" s="17">
        <v>2.21</v>
      </c>
      <c r="G9" s="29">
        <f t="shared" si="0"/>
        <v>0</v>
      </c>
      <c r="H9" s="117">
        <f>ROUND($F9*G9,2)</f>
        <v>0</v>
      </c>
      <c r="I9" s="119"/>
      <c r="J9" s="137"/>
      <c r="K9" s="138"/>
      <c r="L9" s="121"/>
      <c r="M9" s="139"/>
      <c r="N9" s="138"/>
      <c r="O9" s="141"/>
      <c r="P9" s="138"/>
      <c r="Q9" s="140"/>
      <c r="R9" s="138"/>
      <c r="S9" s="122"/>
    </row>
    <row r="10" spans="1:20" ht="53.25" customHeight="1" x14ac:dyDescent="0.3">
      <c r="A10" s="14" t="s">
        <v>86</v>
      </c>
      <c r="B10" s="14" t="s">
        <v>37</v>
      </c>
      <c r="C10" s="23" t="s">
        <v>96</v>
      </c>
      <c r="D10" s="22" t="s">
        <v>160</v>
      </c>
      <c r="E10" s="16" t="s">
        <v>73</v>
      </c>
      <c r="F10" s="17">
        <v>0.76</v>
      </c>
      <c r="G10" s="29">
        <f t="shared" si="0"/>
        <v>0</v>
      </c>
      <c r="H10" s="117">
        <f>ROUND($F10*G10,2)</f>
        <v>0</v>
      </c>
      <c r="I10" s="119"/>
      <c r="J10" s="137"/>
      <c r="K10" s="138"/>
      <c r="L10" s="121"/>
      <c r="M10" s="139"/>
      <c r="N10" s="138"/>
      <c r="O10" s="141"/>
      <c r="P10" s="138"/>
      <c r="Q10" s="140"/>
      <c r="R10" s="138"/>
      <c r="S10" s="122"/>
    </row>
    <row r="11" spans="1:20" ht="40.5" customHeight="1" x14ac:dyDescent="0.3">
      <c r="A11" s="14" t="s">
        <v>87</v>
      </c>
      <c r="B11" s="14" t="s">
        <v>37</v>
      </c>
      <c r="C11" s="15" t="s">
        <v>97</v>
      </c>
      <c r="D11" s="22" t="s">
        <v>80</v>
      </c>
      <c r="E11" s="16" t="s">
        <v>32</v>
      </c>
      <c r="F11" s="17">
        <v>7.86</v>
      </c>
      <c r="G11" s="29">
        <f t="shared" si="0"/>
        <v>0</v>
      </c>
      <c r="H11" s="117">
        <f>ROUND($F11*G11,2)</f>
        <v>0</v>
      </c>
      <c r="I11" s="119"/>
      <c r="J11" s="137"/>
      <c r="K11" s="138"/>
      <c r="L11" s="121"/>
      <c r="M11" s="139"/>
      <c r="N11" s="138"/>
      <c r="O11" s="140"/>
      <c r="P11" s="138"/>
      <c r="Q11" s="140"/>
      <c r="R11" s="138"/>
      <c r="S11" s="122"/>
    </row>
    <row r="12" spans="1:20" ht="40.5" customHeight="1" x14ac:dyDescent="0.3">
      <c r="A12" s="14" t="s">
        <v>88</v>
      </c>
      <c r="B12" s="14" t="s">
        <v>99</v>
      </c>
      <c r="C12" s="15" t="s">
        <v>100</v>
      </c>
      <c r="D12" s="22" t="s">
        <v>81</v>
      </c>
      <c r="E12" s="16" t="s">
        <v>39</v>
      </c>
      <c r="F12" s="17">
        <v>56.32</v>
      </c>
      <c r="G12" s="29">
        <f t="shared" si="0"/>
        <v>0</v>
      </c>
      <c r="H12" s="117">
        <f>ROUND($F12*G12,2)</f>
        <v>0</v>
      </c>
      <c r="I12" s="119"/>
      <c r="J12" s="137"/>
      <c r="K12" s="138"/>
      <c r="L12" s="121"/>
      <c r="M12" s="139"/>
      <c r="N12" s="138"/>
      <c r="O12" s="140"/>
      <c r="P12" s="138"/>
      <c r="Q12" s="140"/>
      <c r="R12" s="138"/>
      <c r="S12" s="122"/>
    </row>
    <row r="13" spans="1:20" ht="40.5" customHeight="1" x14ac:dyDescent="0.3">
      <c r="A13" s="14" t="s">
        <v>89</v>
      </c>
      <c r="B13" s="14" t="s">
        <v>99</v>
      </c>
      <c r="C13" s="15" t="s">
        <v>100</v>
      </c>
      <c r="D13" s="22" t="s">
        <v>82</v>
      </c>
      <c r="E13" s="16" t="s">
        <v>39</v>
      </c>
      <c r="F13" s="17">
        <v>122.24</v>
      </c>
      <c r="G13" s="29">
        <f t="shared" si="0"/>
        <v>0</v>
      </c>
      <c r="H13" s="117">
        <f t="shared" si="1"/>
        <v>0</v>
      </c>
      <c r="I13" s="119"/>
      <c r="J13" s="137"/>
      <c r="K13" s="138"/>
      <c r="L13" s="121"/>
      <c r="M13" s="139"/>
      <c r="N13" s="138"/>
      <c r="O13" s="140"/>
      <c r="P13" s="138"/>
      <c r="Q13" s="140"/>
      <c r="R13" s="138"/>
      <c r="S13" s="122"/>
    </row>
    <row r="14" spans="1:20" ht="52.8" x14ac:dyDescent="0.3">
      <c r="A14" s="14" t="s">
        <v>90</v>
      </c>
      <c r="B14" s="14" t="s">
        <v>37</v>
      </c>
      <c r="C14" s="15" t="s">
        <v>101</v>
      </c>
      <c r="D14" s="149" t="s">
        <v>161</v>
      </c>
      <c r="E14" s="150" t="s">
        <v>73</v>
      </c>
      <c r="F14" s="151">
        <v>62.26</v>
      </c>
      <c r="G14" s="29"/>
      <c r="H14" s="117"/>
      <c r="I14" s="119"/>
      <c r="J14" s="137"/>
      <c r="K14" s="138"/>
      <c r="L14" s="121"/>
      <c r="M14" s="139"/>
      <c r="N14" s="138"/>
      <c r="O14" s="140"/>
      <c r="P14" s="138"/>
      <c r="Q14" s="140"/>
      <c r="R14" s="138"/>
      <c r="S14" s="122"/>
    </row>
    <row r="15" spans="1:20" ht="25.5" customHeight="1" x14ac:dyDescent="0.3">
      <c r="A15" s="14" t="s">
        <v>91</v>
      </c>
      <c r="B15" s="14" t="s">
        <v>37</v>
      </c>
      <c r="C15" s="15" t="s">
        <v>101</v>
      </c>
      <c r="D15" s="149" t="s">
        <v>162</v>
      </c>
      <c r="E15" s="150" t="s">
        <v>73</v>
      </c>
      <c r="F15" s="151">
        <v>1.33</v>
      </c>
      <c r="G15" s="29"/>
      <c r="H15" s="117"/>
      <c r="I15" s="119"/>
      <c r="J15" s="137"/>
      <c r="K15" s="138"/>
      <c r="L15" s="121"/>
      <c r="M15" s="139"/>
      <c r="N15" s="138"/>
      <c r="O15" s="140"/>
      <c r="P15" s="138"/>
      <c r="Q15" s="140"/>
      <c r="R15" s="138"/>
      <c r="S15" s="122"/>
    </row>
    <row r="16" spans="1:20" ht="31.5" customHeight="1" x14ac:dyDescent="0.3">
      <c r="A16" s="14" t="s">
        <v>92</v>
      </c>
      <c r="B16" s="14" t="s">
        <v>37</v>
      </c>
      <c r="C16" s="15" t="s">
        <v>102</v>
      </c>
      <c r="D16" s="149" t="s">
        <v>145</v>
      </c>
      <c r="E16" s="150" t="s">
        <v>39</v>
      </c>
      <c r="F16" s="151">
        <f>977.67+38.2</f>
        <v>1015.87</v>
      </c>
      <c r="G16" s="29"/>
      <c r="H16" s="117"/>
      <c r="I16" s="119"/>
      <c r="J16" s="137"/>
      <c r="K16" s="138"/>
      <c r="L16" s="121"/>
      <c r="M16" s="139"/>
      <c r="N16" s="138"/>
      <c r="O16" s="141"/>
      <c r="P16" s="138"/>
      <c r="Q16" s="140"/>
      <c r="R16" s="138"/>
      <c r="S16" s="122"/>
    </row>
    <row r="17" spans="1:19" ht="118.8" x14ac:dyDescent="0.3">
      <c r="A17" s="14" t="s">
        <v>93</v>
      </c>
      <c r="B17" s="14" t="s">
        <v>37</v>
      </c>
      <c r="C17" s="15" t="s">
        <v>103</v>
      </c>
      <c r="D17" s="149" t="s">
        <v>146</v>
      </c>
      <c r="E17" s="150" t="s">
        <v>73</v>
      </c>
      <c r="F17" s="151">
        <v>63.59</v>
      </c>
      <c r="G17" s="29"/>
      <c r="H17" s="117"/>
      <c r="I17" s="119"/>
      <c r="J17" s="137"/>
      <c r="K17" s="138"/>
      <c r="L17" s="121"/>
      <c r="M17" s="139"/>
      <c r="N17" s="138"/>
      <c r="O17" s="141"/>
      <c r="P17" s="138"/>
      <c r="Q17" s="140"/>
      <c r="R17" s="138"/>
      <c r="S17" s="122"/>
    </row>
    <row r="18" spans="1:19" ht="63" customHeight="1" x14ac:dyDescent="0.3">
      <c r="A18" s="14" t="s">
        <v>94</v>
      </c>
      <c r="B18" s="14" t="s">
        <v>37</v>
      </c>
      <c r="C18" s="15" t="s">
        <v>104</v>
      </c>
      <c r="D18" s="152" t="s">
        <v>147</v>
      </c>
      <c r="E18" s="150" t="s">
        <v>39</v>
      </c>
      <c r="F18" s="151">
        <v>937.9</v>
      </c>
      <c r="G18" s="29"/>
      <c r="H18" s="117"/>
      <c r="I18" s="119"/>
      <c r="J18" s="137"/>
      <c r="K18" s="138"/>
      <c r="L18" s="121"/>
      <c r="M18" s="139"/>
      <c r="N18" s="138"/>
      <c r="O18" s="140"/>
      <c r="P18" s="138"/>
      <c r="Q18" s="140"/>
      <c r="R18" s="138"/>
      <c r="S18" s="122"/>
    </row>
    <row r="19" spans="1:19" ht="30.75" customHeight="1" x14ac:dyDescent="0.3">
      <c r="A19" s="14" t="s">
        <v>143</v>
      </c>
      <c r="B19" s="14" t="s">
        <v>37</v>
      </c>
      <c r="C19" s="15" t="s">
        <v>104</v>
      </c>
      <c r="D19" s="152" t="s">
        <v>150</v>
      </c>
      <c r="E19" s="150" t="s">
        <v>39</v>
      </c>
      <c r="F19" s="151">
        <v>45.45</v>
      </c>
      <c r="G19" s="29"/>
      <c r="H19" s="117"/>
      <c r="I19" s="119"/>
      <c r="J19" s="137"/>
      <c r="K19" s="138"/>
      <c r="L19" s="121"/>
      <c r="M19" s="139"/>
      <c r="N19" s="138"/>
      <c r="O19" s="140"/>
      <c r="P19" s="138"/>
      <c r="Q19" s="140"/>
      <c r="R19" s="138"/>
      <c r="S19" s="122"/>
    </row>
    <row r="20" spans="1:19" ht="35.25" customHeight="1" x14ac:dyDescent="0.3">
      <c r="A20" s="14" t="s">
        <v>148</v>
      </c>
      <c r="B20" s="14" t="s">
        <v>37</v>
      </c>
      <c r="C20" s="15" t="s">
        <v>104</v>
      </c>
      <c r="D20" s="152" t="s">
        <v>151</v>
      </c>
      <c r="E20" s="150" t="s">
        <v>39</v>
      </c>
      <c r="F20" s="151">
        <v>154</v>
      </c>
      <c r="G20" s="29"/>
      <c r="H20" s="117"/>
      <c r="I20" s="119"/>
      <c r="J20" s="137"/>
      <c r="K20" s="138"/>
      <c r="L20" s="121"/>
      <c r="M20" s="139"/>
      <c r="N20" s="138"/>
      <c r="O20" s="140"/>
      <c r="P20" s="138"/>
      <c r="Q20" s="140"/>
      <c r="R20" s="138"/>
      <c r="S20" s="122"/>
    </row>
    <row r="21" spans="1:19" ht="42" customHeight="1" x14ac:dyDescent="0.3">
      <c r="A21" s="14" t="s">
        <v>149</v>
      </c>
      <c r="B21" s="14" t="s">
        <v>37</v>
      </c>
      <c r="C21" s="15" t="s">
        <v>105</v>
      </c>
      <c r="D21" s="152" t="s">
        <v>83</v>
      </c>
      <c r="E21" s="150" t="s">
        <v>39</v>
      </c>
      <c r="F21" s="151">
        <v>18.899999999999999</v>
      </c>
      <c r="G21" s="29"/>
      <c r="H21" s="117"/>
      <c r="I21" s="119"/>
      <c r="J21" s="137"/>
      <c r="K21" s="138"/>
      <c r="L21" s="121"/>
      <c r="M21" s="139"/>
      <c r="N21" s="138"/>
      <c r="O21" s="140"/>
      <c r="P21" s="138"/>
      <c r="Q21" s="140"/>
      <c r="R21" s="138"/>
      <c r="S21" s="122"/>
    </row>
    <row r="22" spans="1:19" ht="46.5" customHeight="1" x14ac:dyDescent="0.3">
      <c r="A22" s="14" t="s">
        <v>157</v>
      </c>
      <c r="B22" s="14" t="s">
        <v>37</v>
      </c>
      <c r="C22" s="15" t="s">
        <v>106</v>
      </c>
      <c r="D22" s="152" t="s">
        <v>84</v>
      </c>
      <c r="E22" s="150" t="s">
        <v>85</v>
      </c>
      <c r="F22" s="151">
        <v>63</v>
      </c>
      <c r="G22" s="29"/>
      <c r="H22" s="117"/>
      <c r="I22" s="119"/>
      <c r="J22" s="137"/>
      <c r="K22" s="138"/>
      <c r="L22" s="121"/>
      <c r="M22" s="139"/>
      <c r="N22" s="138"/>
      <c r="O22" s="140"/>
      <c r="P22" s="138"/>
      <c r="Q22" s="140"/>
      <c r="R22" s="138"/>
      <c r="S22" s="122"/>
    </row>
    <row r="23" spans="1:19" ht="51" customHeight="1" x14ac:dyDescent="0.3">
      <c r="A23" s="14" t="s">
        <v>158</v>
      </c>
      <c r="B23" s="14" t="s">
        <v>37</v>
      </c>
      <c r="C23" s="23" t="s">
        <v>144</v>
      </c>
      <c r="D23" s="152" t="s">
        <v>166</v>
      </c>
      <c r="E23" s="150" t="s">
        <v>39</v>
      </c>
      <c r="F23" s="151">
        <v>64.94</v>
      </c>
      <c r="G23" s="29"/>
      <c r="H23" s="117"/>
      <c r="I23" s="119"/>
      <c r="J23" s="137"/>
      <c r="K23" s="138"/>
      <c r="L23" s="121"/>
      <c r="M23" s="139"/>
      <c r="N23" s="138"/>
      <c r="O23" s="140"/>
      <c r="P23" s="138"/>
      <c r="Q23" s="140"/>
      <c r="R23" s="138"/>
      <c r="S23" s="122"/>
    </row>
    <row r="24" spans="1:19" ht="36.75" customHeight="1" x14ac:dyDescent="0.3">
      <c r="A24" s="14" t="s">
        <v>163</v>
      </c>
      <c r="B24" s="14" t="s">
        <v>37</v>
      </c>
      <c r="C24" s="23" t="s">
        <v>144</v>
      </c>
      <c r="D24" s="153" t="s">
        <v>159</v>
      </c>
      <c r="E24" s="150" t="s">
        <v>39</v>
      </c>
      <c r="F24" s="151">
        <v>325.10000000000002</v>
      </c>
      <c r="G24" s="29"/>
      <c r="H24" s="117"/>
      <c r="I24" s="119"/>
      <c r="J24" s="137"/>
      <c r="K24" s="138"/>
      <c r="L24" s="121"/>
      <c r="M24" s="139"/>
      <c r="N24" s="138"/>
      <c r="O24" s="140"/>
      <c r="P24" s="138"/>
      <c r="Q24" s="140"/>
      <c r="R24" s="138"/>
      <c r="S24" s="122"/>
    </row>
    <row r="25" spans="1:19" ht="36.75" customHeight="1" x14ac:dyDescent="0.3">
      <c r="A25" s="14" t="s">
        <v>164</v>
      </c>
      <c r="B25" s="14" t="s">
        <v>37</v>
      </c>
      <c r="C25" s="15" t="s">
        <v>104</v>
      </c>
      <c r="D25" s="152" t="s">
        <v>150</v>
      </c>
      <c r="E25" s="150" t="s">
        <v>39</v>
      </c>
      <c r="F25" s="151">
        <v>23.1</v>
      </c>
      <c r="G25" s="29"/>
      <c r="H25" s="117"/>
      <c r="I25" s="119"/>
      <c r="J25" s="137"/>
      <c r="K25" s="138"/>
      <c r="L25" s="121"/>
      <c r="M25" s="139"/>
      <c r="N25" s="138"/>
      <c r="O25" s="140"/>
      <c r="P25" s="138"/>
      <c r="Q25" s="140"/>
      <c r="R25" s="138"/>
      <c r="S25" s="122"/>
    </row>
    <row r="26" spans="1:19" ht="36.75" customHeight="1" x14ac:dyDescent="0.3">
      <c r="A26" s="14" t="s">
        <v>165</v>
      </c>
      <c r="B26" s="14" t="s">
        <v>37</v>
      </c>
      <c r="C26" s="15" t="s">
        <v>104</v>
      </c>
      <c r="D26" s="152" t="s">
        <v>151</v>
      </c>
      <c r="E26" s="150" t="s">
        <v>39</v>
      </c>
      <c r="F26" s="151">
        <v>42.4</v>
      </c>
      <c r="G26" s="29"/>
      <c r="H26" s="117"/>
      <c r="I26" s="119"/>
      <c r="J26" s="137"/>
      <c r="K26" s="138"/>
      <c r="L26" s="121"/>
      <c r="M26" s="139"/>
      <c r="N26" s="138"/>
      <c r="O26" s="140"/>
      <c r="P26" s="138"/>
      <c r="Q26" s="140"/>
      <c r="R26" s="138"/>
      <c r="S26" s="122"/>
    </row>
    <row r="27" spans="1:19" s="10" customFormat="1" ht="22.5" customHeight="1" x14ac:dyDescent="0.3">
      <c r="A27" s="11" t="s">
        <v>41</v>
      </c>
      <c r="B27" s="18"/>
      <c r="C27" s="19"/>
      <c r="D27" s="20" t="s">
        <v>56</v>
      </c>
      <c r="E27" s="8" t="s">
        <v>31</v>
      </c>
      <c r="F27" s="9" t="s">
        <v>31</v>
      </c>
      <c r="G27" s="28" t="s">
        <v>31</v>
      </c>
      <c r="H27" s="116" t="s">
        <v>31</v>
      </c>
      <c r="I27" s="142"/>
      <c r="J27" s="131"/>
      <c r="K27" s="138"/>
      <c r="L27" s="121"/>
      <c r="M27" s="133"/>
      <c r="N27" s="138"/>
      <c r="O27" s="135"/>
      <c r="P27" s="138"/>
      <c r="Q27" s="135"/>
      <c r="R27" s="138"/>
      <c r="S27" s="143"/>
    </row>
    <row r="28" spans="1:19" ht="44.25" customHeight="1" x14ac:dyDescent="0.3">
      <c r="A28" s="14" t="s">
        <v>42</v>
      </c>
      <c r="B28" s="14" t="s">
        <v>37</v>
      </c>
      <c r="C28" s="23" t="s">
        <v>95</v>
      </c>
      <c r="D28" s="21" t="s">
        <v>167</v>
      </c>
      <c r="E28" s="16" t="s">
        <v>32</v>
      </c>
      <c r="F28" s="17">
        <v>26.2</v>
      </c>
      <c r="G28" s="29">
        <f t="shared" ref="G28:G38" si="2">ROUND(J28*$K$2,2)</f>
        <v>0</v>
      </c>
      <c r="H28" s="117">
        <f t="shared" ref="H28:H38" si="3">ROUND($F28*G28,2)</f>
        <v>0</v>
      </c>
      <c r="I28" s="119"/>
      <c r="J28" s="128"/>
      <c r="K28" s="138"/>
      <c r="L28" s="121"/>
      <c r="M28" s="139"/>
      <c r="N28" s="138"/>
      <c r="O28" s="140"/>
      <c r="P28" s="138"/>
      <c r="Q28" s="144"/>
      <c r="R28" s="138"/>
      <c r="S28" s="122"/>
    </row>
    <row r="29" spans="1:19" ht="37.5" customHeight="1" x14ac:dyDescent="0.3">
      <c r="A29" s="14" t="s">
        <v>43</v>
      </c>
      <c r="B29" s="14" t="s">
        <v>37</v>
      </c>
      <c r="C29" s="23" t="s">
        <v>95</v>
      </c>
      <c r="D29" s="22" t="s">
        <v>79</v>
      </c>
      <c r="E29" s="16" t="s">
        <v>39</v>
      </c>
      <c r="F29" s="17">
        <v>61.42</v>
      </c>
      <c r="G29" s="29">
        <f t="shared" si="2"/>
        <v>0</v>
      </c>
      <c r="H29" s="117">
        <f t="shared" si="3"/>
        <v>0</v>
      </c>
      <c r="I29" s="119"/>
      <c r="J29" s="128"/>
      <c r="K29" s="138"/>
      <c r="L29" s="121"/>
      <c r="M29" s="139"/>
      <c r="N29" s="138"/>
      <c r="O29" s="140"/>
      <c r="P29" s="138"/>
      <c r="Q29" s="144"/>
      <c r="R29" s="138"/>
      <c r="S29" s="122"/>
    </row>
    <row r="30" spans="1:19" ht="51" customHeight="1" x14ac:dyDescent="0.3">
      <c r="A30" s="14" t="s">
        <v>44</v>
      </c>
      <c r="B30" s="14" t="s">
        <v>37</v>
      </c>
      <c r="C30" s="23" t="s">
        <v>96</v>
      </c>
      <c r="D30" s="22" t="s">
        <v>78</v>
      </c>
      <c r="E30" s="16" t="s">
        <v>73</v>
      </c>
      <c r="F30" s="17">
        <v>3.34</v>
      </c>
      <c r="G30" s="29">
        <f t="shared" si="2"/>
        <v>0</v>
      </c>
      <c r="H30" s="117">
        <f t="shared" si="3"/>
        <v>0</v>
      </c>
      <c r="I30" s="119"/>
      <c r="J30" s="128"/>
      <c r="K30" s="138"/>
      <c r="L30" s="121"/>
      <c r="M30" s="139"/>
      <c r="N30" s="138"/>
      <c r="O30" s="141"/>
      <c r="P30" s="138"/>
      <c r="Q30" s="144"/>
      <c r="R30" s="138"/>
      <c r="S30" s="122"/>
    </row>
    <row r="31" spans="1:19" ht="37.5" customHeight="1" x14ac:dyDescent="0.3">
      <c r="A31" s="14" t="s">
        <v>108</v>
      </c>
      <c r="B31" s="14" t="s">
        <v>37</v>
      </c>
      <c r="C31" s="15" t="s">
        <v>97</v>
      </c>
      <c r="D31" s="22" t="s">
        <v>80</v>
      </c>
      <c r="E31" s="16" t="s">
        <v>32</v>
      </c>
      <c r="F31" s="17">
        <v>9.4</v>
      </c>
      <c r="G31" s="29">
        <f t="shared" si="2"/>
        <v>0</v>
      </c>
      <c r="H31" s="117">
        <f t="shared" si="3"/>
        <v>0</v>
      </c>
      <c r="I31" s="119"/>
      <c r="J31" s="128"/>
      <c r="K31" s="138"/>
      <c r="L31" s="121"/>
      <c r="M31" s="139"/>
      <c r="N31" s="138"/>
      <c r="O31" s="140"/>
      <c r="P31" s="138"/>
      <c r="Q31" s="144"/>
      <c r="R31" s="138"/>
      <c r="S31" s="122"/>
    </row>
    <row r="32" spans="1:19" ht="37.5" customHeight="1" x14ac:dyDescent="0.3">
      <c r="A32" s="14" t="s">
        <v>109</v>
      </c>
      <c r="B32" s="14" t="s">
        <v>99</v>
      </c>
      <c r="C32" s="15" t="s">
        <v>100</v>
      </c>
      <c r="D32" s="22" t="s">
        <v>81</v>
      </c>
      <c r="E32" s="16" t="s">
        <v>39</v>
      </c>
      <c r="F32" s="17">
        <v>77.739999999999995</v>
      </c>
      <c r="G32" s="29">
        <f t="shared" si="2"/>
        <v>0</v>
      </c>
      <c r="H32" s="117">
        <f t="shared" si="3"/>
        <v>0</v>
      </c>
      <c r="I32" s="119"/>
      <c r="J32" s="128"/>
      <c r="K32" s="138"/>
      <c r="L32" s="121"/>
      <c r="M32" s="139"/>
      <c r="N32" s="138"/>
      <c r="O32" s="144"/>
      <c r="P32" s="138"/>
      <c r="Q32" s="144"/>
      <c r="R32" s="138"/>
      <c r="S32" s="122"/>
    </row>
    <row r="33" spans="1:19" ht="37.5" customHeight="1" x14ac:dyDescent="0.3">
      <c r="A33" s="14" t="s">
        <v>110</v>
      </c>
      <c r="B33" s="14" t="s">
        <v>99</v>
      </c>
      <c r="C33" s="15" t="s">
        <v>100</v>
      </c>
      <c r="D33" s="22" t="s">
        <v>82</v>
      </c>
      <c r="E33" s="16" t="s">
        <v>39</v>
      </c>
      <c r="F33" s="17">
        <v>61.42</v>
      </c>
      <c r="G33" s="29">
        <f t="shared" si="2"/>
        <v>0</v>
      </c>
      <c r="H33" s="117">
        <f t="shared" si="3"/>
        <v>0</v>
      </c>
      <c r="I33" s="119"/>
      <c r="J33" s="128"/>
      <c r="K33" s="138"/>
      <c r="L33" s="121"/>
      <c r="M33" s="139"/>
      <c r="N33" s="138"/>
      <c r="O33" s="144"/>
      <c r="P33" s="138"/>
      <c r="Q33" s="144"/>
      <c r="R33" s="138"/>
      <c r="S33" s="122"/>
    </row>
    <row r="34" spans="1:19" ht="76.5" customHeight="1" x14ac:dyDescent="0.3">
      <c r="A34" s="14" t="s">
        <v>111</v>
      </c>
      <c r="B34" s="14" t="s">
        <v>37</v>
      </c>
      <c r="C34" s="15" t="s">
        <v>101</v>
      </c>
      <c r="D34" s="149" t="s">
        <v>98</v>
      </c>
      <c r="E34" s="150" t="s">
        <v>73</v>
      </c>
      <c r="F34" s="151">
        <v>3.3</v>
      </c>
      <c r="G34" s="29"/>
      <c r="H34" s="117"/>
      <c r="I34" s="119"/>
      <c r="J34" s="128"/>
      <c r="K34" s="138"/>
      <c r="L34" s="121"/>
      <c r="M34" s="139"/>
      <c r="N34" s="138"/>
      <c r="O34" s="144"/>
      <c r="P34" s="138"/>
      <c r="Q34" s="144"/>
      <c r="R34" s="138"/>
      <c r="S34" s="122"/>
    </row>
    <row r="35" spans="1:19" ht="37.5" customHeight="1" x14ac:dyDescent="0.3">
      <c r="A35" s="14" t="s">
        <v>112</v>
      </c>
      <c r="B35" s="14" t="s">
        <v>37</v>
      </c>
      <c r="C35" s="15" t="s">
        <v>102</v>
      </c>
      <c r="D35" s="149" t="s">
        <v>145</v>
      </c>
      <c r="E35" s="150" t="s">
        <v>39</v>
      </c>
      <c r="F35" s="151">
        <v>38.5</v>
      </c>
      <c r="G35" s="29"/>
      <c r="H35" s="117"/>
      <c r="I35" s="119"/>
      <c r="J35" s="128"/>
      <c r="K35" s="138"/>
      <c r="L35" s="121"/>
      <c r="M35" s="139"/>
      <c r="N35" s="138"/>
      <c r="O35" s="145"/>
      <c r="P35" s="138"/>
      <c r="Q35" s="144"/>
      <c r="R35" s="138"/>
      <c r="S35" s="122"/>
    </row>
    <row r="36" spans="1:19" ht="119.25" customHeight="1" x14ac:dyDescent="0.3">
      <c r="A36" s="14" t="s">
        <v>113</v>
      </c>
      <c r="B36" s="14" t="s">
        <v>37</v>
      </c>
      <c r="C36" s="15" t="s">
        <v>103</v>
      </c>
      <c r="D36" s="149" t="s">
        <v>146</v>
      </c>
      <c r="E36" s="150" t="s">
        <v>73</v>
      </c>
      <c r="F36" s="151">
        <v>3.3</v>
      </c>
      <c r="G36" s="29"/>
      <c r="H36" s="117"/>
      <c r="I36" s="119"/>
      <c r="J36" s="128"/>
      <c r="K36" s="138"/>
      <c r="L36" s="121"/>
      <c r="M36" s="139"/>
      <c r="N36" s="138"/>
      <c r="O36" s="145"/>
      <c r="P36" s="138"/>
      <c r="Q36" s="144"/>
      <c r="R36" s="138"/>
      <c r="S36" s="122"/>
    </row>
    <row r="37" spans="1:19" ht="62.25" customHeight="1" x14ac:dyDescent="0.3">
      <c r="A37" s="14" t="s">
        <v>114</v>
      </c>
      <c r="B37" s="14" t="s">
        <v>37</v>
      </c>
      <c r="C37" s="23" t="s">
        <v>107</v>
      </c>
      <c r="D37" s="152" t="s">
        <v>49</v>
      </c>
      <c r="E37" s="150" t="s">
        <v>39</v>
      </c>
      <c r="F37" s="154">
        <v>139.91999999999999</v>
      </c>
      <c r="G37" s="29"/>
      <c r="H37" s="117"/>
      <c r="I37" s="119"/>
      <c r="J37" s="128"/>
      <c r="K37" s="138"/>
      <c r="L37" s="121"/>
      <c r="M37" s="139"/>
      <c r="N37" s="138"/>
      <c r="O37" s="140"/>
      <c r="P37" s="138"/>
      <c r="Q37" s="144"/>
      <c r="R37" s="138"/>
      <c r="S37" s="122"/>
    </row>
    <row r="38" spans="1:19" ht="35.25" customHeight="1" x14ac:dyDescent="0.3">
      <c r="A38" s="14" t="s">
        <v>152</v>
      </c>
      <c r="B38" s="14" t="s">
        <v>37</v>
      </c>
      <c r="C38" s="23" t="s">
        <v>104</v>
      </c>
      <c r="D38" s="152" t="s">
        <v>150</v>
      </c>
      <c r="E38" s="150" t="s">
        <v>39</v>
      </c>
      <c r="F38" s="150">
        <v>5.75</v>
      </c>
      <c r="G38" s="29"/>
      <c r="H38" s="117"/>
      <c r="I38" s="119"/>
      <c r="J38" s="128"/>
      <c r="K38" s="138"/>
      <c r="L38" s="121"/>
      <c r="M38" s="139"/>
      <c r="N38" s="138"/>
      <c r="O38" s="140"/>
      <c r="P38" s="138"/>
      <c r="Q38" s="144"/>
      <c r="R38" s="138"/>
      <c r="S38" s="122"/>
    </row>
    <row r="39" spans="1:19" s="10" customFormat="1" ht="19.5" customHeight="1" x14ac:dyDescent="0.3">
      <c r="A39" s="11" t="s">
        <v>45</v>
      </c>
      <c r="B39" s="18"/>
      <c r="C39" s="19"/>
      <c r="D39" s="20" t="s">
        <v>58</v>
      </c>
      <c r="E39" s="8" t="s">
        <v>31</v>
      </c>
      <c r="F39" s="9" t="s">
        <v>31</v>
      </c>
      <c r="G39" s="28" t="s">
        <v>31</v>
      </c>
      <c r="H39" s="116" t="s">
        <v>31</v>
      </c>
      <c r="I39" s="142"/>
      <c r="J39" s="128"/>
      <c r="K39" s="138"/>
      <c r="L39" s="121"/>
      <c r="M39" s="133"/>
      <c r="N39" s="138"/>
      <c r="O39" s="135"/>
      <c r="P39" s="138"/>
      <c r="Q39" s="135"/>
      <c r="R39" s="138"/>
      <c r="S39" s="143"/>
    </row>
    <row r="40" spans="1:19" ht="45" customHeight="1" x14ac:dyDescent="0.3">
      <c r="A40" s="14" t="s">
        <v>64</v>
      </c>
      <c r="B40" s="14" t="s">
        <v>37</v>
      </c>
      <c r="C40" s="23" t="s">
        <v>95</v>
      </c>
      <c r="D40" s="21" t="s">
        <v>167</v>
      </c>
      <c r="E40" s="16" t="s">
        <v>32</v>
      </c>
      <c r="F40" s="17">
        <v>26.2</v>
      </c>
      <c r="G40" s="29">
        <f t="shared" ref="G40:G70" si="4">ROUND(J40*$K$2,2)</f>
        <v>0</v>
      </c>
      <c r="H40" s="117">
        <f t="shared" ref="H40:H70" si="5">ROUND($F40*G40,2)</f>
        <v>0</v>
      </c>
      <c r="I40" s="119"/>
      <c r="J40" s="128"/>
      <c r="K40" s="138"/>
      <c r="L40" s="121"/>
      <c r="M40" s="139"/>
      <c r="N40" s="138"/>
      <c r="O40" s="140"/>
      <c r="P40" s="138"/>
      <c r="Q40" s="144"/>
      <c r="R40" s="138"/>
      <c r="S40" s="122"/>
    </row>
    <row r="41" spans="1:19" ht="32.25" customHeight="1" x14ac:dyDescent="0.3">
      <c r="A41" s="14" t="s">
        <v>65</v>
      </c>
      <c r="B41" s="14" t="s">
        <v>37</v>
      </c>
      <c r="C41" s="23" t="s">
        <v>95</v>
      </c>
      <c r="D41" s="22" t="s">
        <v>79</v>
      </c>
      <c r="E41" s="16" t="s">
        <v>39</v>
      </c>
      <c r="F41" s="17">
        <v>61.42</v>
      </c>
      <c r="G41" s="29">
        <f t="shared" si="4"/>
        <v>0</v>
      </c>
      <c r="H41" s="117">
        <f t="shared" si="5"/>
        <v>0</v>
      </c>
      <c r="I41" s="119"/>
      <c r="J41" s="128"/>
      <c r="K41" s="138"/>
      <c r="L41" s="121"/>
      <c r="M41" s="139"/>
      <c r="N41" s="138"/>
      <c r="O41" s="141"/>
      <c r="P41" s="138"/>
      <c r="Q41" s="144"/>
      <c r="R41" s="138"/>
      <c r="S41" s="122"/>
    </row>
    <row r="42" spans="1:19" ht="55.5" customHeight="1" x14ac:dyDescent="0.3">
      <c r="A42" s="14" t="s">
        <v>66</v>
      </c>
      <c r="B42" s="14" t="s">
        <v>37</v>
      </c>
      <c r="C42" s="23" t="s">
        <v>96</v>
      </c>
      <c r="D42" s="22" t="s">
        <v>78</v>
      </c>
      <c r="E42" s="16" t="s">
        <v>73</v>
      </c>
      <c r="F42" s="17">
        <v>3.34</v>
      </c>
      <c r="G42" s="29">
        <f t="shared" si="4"/>
        <v>0</v>
      </c>
      <c r="H42" s="117">
        <f t="shared" si="5"/>
        <v>0</v>
      </c>
      <c r="I42" s="119"/>
      <c r="J42" s="128"/>
      <c r="K42" s="138"/>
      <c r="L42" s="121"/>
      <c r="M42" s="139"/>
      <c r="N42" s="138"/>
      <c r="O42" s="141"/>
      <c r="P42" s="138"/>
      <c r="Q42" s="144"/>
      <c r="R42" s="138"/>
      <c r="S42" s="122"/>
    </row>
    <row r="43" spans="1:19" ht="41.25" customHeight="1" x14ac:dyDescent="0.3">
      <c r="A43" s="14" t="s">
        <v>115</v>
      </c>
      <c r="B43" s="14" t="s">
        <v>37</v>
      </c>
      <c r="C43" s="15" t="s">
        <v>97</v>
      </c>
      <c r="D43" s="22" t="s">
        <v>80</v>
      </c>
      <c r="E43" s="16" t="s">
        <v>32</v>
      </c>
      <c r="F43" s="17">
        <v>9.4</v>
      </c>
      <c r="G43" s="29">
        <f t="shared" si="4"/>
        <v>0</v>
      </c>
      <c r="H43" s="117">
        <f t="shared" si="5"/>
        <v>0</v>
      </c>
      <c r="I43" s="119"/>
      <c r="J43" s="128"/>
      <c r="K43" s="138"/>
      <c r="L43" s="121"/>
      <c r="M43" s="139"/>
      <c r="N43" s="138"/>
      <c r="O43" s="140"/>
      <c r="P43" s="138"/>
      <c r="Q43" s="144"/>
      <c r="R43" s="138"/>
      <c r="S43" s="122"/>
    </row>
    <row r="44" spans="1:19" ht="42.75" customHeight="1" x14ac:dyDescent="0.3">
      <c r="A44" s="14" t="s">
        <v>116</v>
      </c>
      <c r="B44" s="14" t="s">
        <v>99</v>
      </c>
      <c r="C44" s="15" t="s">
        <v>100</v>
      </c>
      <c r="D44" s="22" t="s">
        <v>81</v>
      </c>
      <c r="E44" s="16" t="s">
        <v>39</v>
      </c>
      <c r="F44" s="17">
        <v>77.739999999999995</v>
      </c>
      <c r="G44" s="29">
        <f t="shared" si="4"/>
        <v>0</v>
      </c>
      <c r="H44" s="117">
        <f t="shared" si="5"/>
        <v>0</v>
      </c>
      <c r="I44" s="119"/>
      <c r="J44" s="128"/>
      <c r="K44" s="138"/>
      <c r="L44" s="121"/>
      <c r="M44" s="139"/>
      <c r="N44" s="138"/>
      <c r="O44" s="144"/>
      <c r="P44" s="138"/>
      <c r="Q44" s="144"/>
      <c r="R44" s="138"/>
      <c r="S44" s="122"/>
    </row>
    <row r="45" spans="1:19" ht="41.25" customHeight="1" x14ac:dyDescent="0.3">
      <c r="A45" s="14" t="s">
        <v>117</v>
      </c>
      <c r="B45" s="14" t="s">
        <v>99</v>
      </c>
      <c r="C45" s="15" t="s">
        <v>100</v>
      </c>
      <c r="D45" s="22" t="s">
        <v>82</v>
      </c>
      <c r="E45" s="16" t="s">
        <v>39</v>
      </c>
      <c r="F45" s="17">
        <v>61.42</v>
      </c>
      <c r="G45" s="29">
        <f t="shared" si="4"/>
        <v>0</v>
      </c>
      <c r="H45" s="117">
        <f t="shared" si="5"/>
        <v>0</v>
      </c>
      <c r="I45" s="119"/>
      <c r="J45" s="128"/>
      <c r="K45" s="138"/>
      <c r="L45" s="121"/>
      <c r="M45" s="139"/>
      <c r="N45" s="138"/>
      <c r="O45" s="144"/>
      <c r="P45" s="138"/>
      <c r="Q45" s="144"/>
      <c r="R45" s="138"/>
      <c r="S45" s="122"/>
    </row>
    <row r="46" spans="1:19" ht="69.75" customHeight="1" x14ac:dyDescent="0.3">
      <c r="A46" s="14" t="s">
        <v>118</v>
      </c>
      <c r="B46" s="14" t="s">
        <v>37</v>
      </c>
      <c r="C46" s="15" t="s">
        <v>101</v>
      </c>
      <c r="D46" s="149" t="s">
        <v>98</v>
      </c>
      <c r="E46" s="150" t="s">
        <v>73</v>
      </c>
      <c r="F46" s="151">
        <v>3.3</v>
      </c>
      <c r="G46" s="29"/>
      <c r="H46" s="117"/>
      <c r="I46" s="119"/>
      <c r="J46" s="128"/>
      <c r="K46" s="138"/>
      <c r="L46" s="121"/>
      <c r="M46" s="139"/>
      <c r="N46" s="138"/>
      <c r="O46" s="144"/>
      <c r="P46" s="138"/>
      <c r="Q46" s="144"/>
      <c r="R46" s="138"/>
      <c r="S46" s="122"/>
    </row>
    <row r="47" spans="1:19" ht="24" customHeight="1" x14ac:dyDescent="0.3">
      <c r="A47" s="14" t="s">
        <v>119</v>
      </c>
      <c r="B47" s="14" t="s">
        <v>37</v>
      </c>
      <c r="C47" s="15" t="s">
        <v>102</v>
      </c>
      <c r="D47" s="149" t="s">
        <v>145</v>
      </c>
      <c r="E47" s="150" t="s">
        <v>39</v>
      </c>
      <c r="F47" s="151">
        <v>38.5</v>
      </c>
      <c r="G47" s="29"/>
      <c r="H47" s="117"/>
      <c r="I47" s="119"/>
      <c r="J47" s="128"/>
      <c r="K47" s="138"/>
      <c r="L47" s="121"/>
      <c r="M47" s="139"/>
      <c r="N47" s="138"/>
      <c r="O47" s="145"/>
      <c r="P47" s="138"/>
      <c r="Q47" s="144"/>
      <c r="R47" s="138"/>
      <c r="S47" s="122"/>
    </row>
    <row r="48" spans="1:19" ht="120.75" customHeight="1" x14ac:dyDescent="0.3">
      <c r="A48" s="14" t="s">
        <v>120</v>
      </c>
      <c r="B48" s="14" t="s">
        <v>37</v>
      </c>
      <c r="C48" s="15" t="s">
        <v>103</v>
      </c>
      <c r="D48" s="149" t="s">
        <v>146</v>
      </c>
      <c r="E48" s="150" t="s">
        <v>73</v>
      </c>
      <c r="F48" s="151">
        <v>3.3</v>
      </c>
      <c r="G48" s="29"/>
      <c r="H48" s="117"/>
      <c r="I48" s="119"/>
      <c r="J48" s="128"/>
      <c r="K48" s="138"/>
      <c r="L48" s="121"/>
      <c r="M48" s="139"/>
      <c r="N48" s="138"/>
      <c r="O48" s="145"/>
      <c r="P48" s="138"/>
      <c r="Q48" s="144"/>
      <c r="R48" s="138"/>
      <c r="S48" s="122"/>
    </row>
    <row r="49" spans="1:19" ht="54" customHeight="1" x14ac:dyDescent="0.3">
      <c r="A49" s="14" t="s">
        <v>121</v>
      </c>
      <c r="B49" s="14" t="s">
        <v>37</v>
      </c>
      <c r="C49" s="23" t="s">
        <v>107</v>
      </c>
      <c r="D49" s="152" t="s">
        <v>49</v>
      </c>
      <c r="E49" s="150" t="s">
        <v>39</v>
      </c>
      <c r="F49" s="154">
        <v>139.91999999999999</v>
      </c>
      <c r="G49" s="29"/>
      <c r="H49" s="117"/>
      <c r="I49" s="119"/>
      <c r="J49" s="128"/>
      <c r="K49" s="138"/>
      <c r="L49" s="121"/>
      <c r="M49" s="139"/>
      <c r="N49" s="138"/>
      <c r="O49" s="140"/>
      <c r="P49" s="138"/>
      <c r="Q49" s="144"/>
      <c r="R49" s="138"/>
      <c r="S49" s="122"/>
    </row>
    <row r="50" spans="1:19" ht="31.5" customHeight="1" x14ac:dyDescent="0.3">
      <c r="A50" s="14" t="s">
        <v>153</v>
      </c>
      <c r="B50" s="14" t="s">
        <v>37</v>
      </c>
      <c r="C50" s="23" t="s">
        <v>104</v>
      </c>
      <c r="D50" s="152" t="s">
        <v>150</v>
      </c>
      <c r="E50" s="150" t="s">
        <v>39</v>
      </c>
      <c r="F50" s="150">
        <v>5.75</v>
      </c>
      <c r="G50" s="29"/>
      <c r="H50" s="117"/>
      <c r="I50" s="119"/>
      <c r="J50" s="128"/>
      <c r="K50" s="138"/>
      <c r="L50" s="121"/>
      <c r="M50" s="139"/>
      <c r="N50" s="138"/>
      <c r="O50" s="140"/>
      <c r="P50" s="138"/>
      <c r="Q50" s="144"/>
      <c r="R50" s="138"/>
      <c r="S50" s="122"/>
    </row>
    <row r="51" spans="1:19" s="10" customFormat="1" ht="15.75" customHeight="1" x14ac:dyDescent="0.3">
      <c r="A51" s="11" t="s">
        <v>67</v>
      </c>
      <c r="B51" s="18"/>
      <c r="C51" s="19"/>
      <c r="D51" s="20" t="s">
        <v>59</v>
      </c>
      <c r="E51" s="8" t="s">
        <v>31</v>
      </c>
      <c r="F51" s="9" t="s">
        <v>31</v>
      </c>
      <c r="G51" s="28" t="s">
        <v>31</v>
      </c>
      <c r="H51" s="116" t="s">
        <v>31</v>
      </c>
      <c r="I51" s="142"/>
      <c r="J51" s="128"/>
      <c r="K51" s="138"/>
      <c r="L51" s="121"/>
      <c r="M51" s="133"/>
      <c r="N51" s="138"/>
      <c r="O51" s="135"/>
      <c r="P51" s="138"/>
      <c r="Q51" s="135"/>
      <c r="R51" s="138"/>
      <c r="S51" s="143"/>
    </row>
    <row r="52" spans="1:19" ht="39.75" customHeight="1" x14ac:dyDescent="0.3">
      <c r="A52" s="14" t="s">
        <v>68</v>
      </c>
      <c r="B52" s="14" t="s">
        <v>37</v>
      </c>
      <c r="C52" s="23" t="s">
        <v>95</v>
      </c>
      <c r="D52" s="21" t="s">
        <v>167</v>
      </c>
      <c r="E52" s="16" t="s">
        <v>32</v>
      </c>
      <c r="F52" s="17">
        <v>26.2</v>
      </c>
      <c r="G52" s="29">
        <f t="shared" si="4"/>
        <v>0</v>
      </c>
      <c r="H52" s="117">
        <f t="shared" si="5"/>
        <v>0</v>
      </c>
      <c r="I52" s="119"/>
      <c r="J52" s="128"/>
      <c r="K52" s="138"/>
      <c r="L52" s="121"/>
      <c r="M52" s="139"/>
      <c r="N52" s="138"/>
      <c r="O52" s="140"/>
      <c r="P52" s="138"/>
      <c r="Q52" s="144"/>
      <c r="R52" s="138"/>
      <c r="S52" s="122"/>
    </row>
    <row r="53" spans="1:19" ht="26.25" customHeight="1" x14ac:dyDescent="0.3">
      <c r="A53" s="14" t="s">
        <v>69</v>
      </c>
      <c r="B53" s="14" t="s">
        <v>37</v>
      </c>
      <c r="C53" s="23" t="s">
        <v>95</v>
      </c>
      <c r="D53" s="22" t="s">
        <v>79</v>
      </c>
      <c r="E53" s="16" t="s">
        <v>39</v>
      </c>
      <c r="F53" s="17">
        <v>61.42</v>
      </c>
      <c r="G53" s="29">
        <f t="shared" si="4"/>
        <v>0</v>
      </c>
      <c r="H53" s="117">
        <f t="shared" si="5"/>
        <v>0</v>
      </c>
      <c r="I53" s="119"/>
      <c r="J53" s="128"/>
      <c r="K53" s="138"/>
      <c r="L53" s="121"/>
      <c r="M53" s="139"/>
      <c r="N53" s="138"/>
      <c r="O53" s="141"/>
      <c r="P53" s="138"/>
      <c r="Q53" s="144"/>
      <c r="R53" s="138"/>
      <c r="S53" s="122"/>
    </row>
    <row r="54" spans="1:19" ht="55.5" customHeight="1" x14ac:dyDescent="0.3">
      <c r="A54" s="14" t="s">
        <v>70</v>
      </c>
      <c r="B54" s="14" t="s">
        <v>37</v>
      </c>
      <c r="C54" s="23" t="s">
        <v>96</v>
      </c>
      <c r="D54" s="22" t="s">
        <v>78</v>
      </c>
      <c r="E54" s="16" t="s">
        <v>73</v>
      </c>
      <c r="F54" s="17">
        <v>3.34</v>
      </c>
      <c r="G54" s="29">
        <f t="shared" si="4"/>
        <v>0</v>
      </c>
      <c r="H54" s="117">
        <f t="shared" si="5"/>
        <v>0</v>
      </c>
      <c r="I54" s="119"/>
      <c r="J54" s="128"/>
      <c r="K54" s="138"/>
      <c r="L54" s="121"/>
      <c r="M54" s="139"/>
      <c r="N54" s="138"/>
      <c r="O54" s="141"/>
      <c r="P54" s="138"/>
      <c r="Q54" s="144"/>
      <c r="R54" s="138"/>
      <c r="S54" s="122"/>
    </row>
    <row r="55" spans="1:19" ht="45" customHeight="1" x14ac:dyDescent="0.3">
      <c r="A55" s="14" t="s">
        <v>122</v>
      </c>
      <c r="B55" s="14" t="s">
        <v>37</v>
      </c>
      <c r="C55" s="15" t="s">
        <v>97</v>
      </c>
      <c r="D55" s="22" t="s">
        <v>80</v>
      </c>
      <c r="E55" s="16" t="s">
        <v>32</v>
      </c>
      <c r="F55" s="17">
        <v>9.4</v>
      </c>
      <c r="G55" s="29">
        <f t="shared" si="4"/>
        <v>0</v>
      </c>
      <c r="H55" s="117">
        <f t="shared" si="5"/>
        <v>0</v>
      </c>
      <c r="I55" s="119"/>
      <c r="J55" s="128"/>
      <c r="K55" s="138"/>
      <c r="L55" s="121"/>
      <c r="M55" s="139"/>
      <c r="N55" s="138"/>
      <c r="O55" s="140"/>
      <c r="P55" s="138"/>
      <c r="Q55" s="144"/>
      <c r="R55" s="138"/>
      <c r="S55" s="122"/>
    </row>
    <row r="56" spans="1:19" ht="39" customHeight="1" x14ac:dyDescent="0.3">
      <c r="A56" s="14" t="s">
        <v>123</v>
      </c>
      <c r="B56" s="14" t="s">
        <v>99</v>
      </c>
      <c r="C56" s="15" t="s">
        <v>100</v>
      </c>
      <c r="D56" s="22" t="s">
        <v>81</v>
      </c>
      <c r="E56" s="16" t="s">
        <v>39</v>
      </c>
      <c r="F56" s="17">
        <v>77.739999999999995</v>
      </c>
      <c r="G56" s="29">
        <f t="shared" si="4"/>
        <v>0</v>
      </c>
      <c r="H56" s="117">
        <f t="shared" si="5"/>
        <v>0</v>
      </c>
      <c r="I56" s="119"/>
      <c r="J56" s="128"/>
      <c r="K56" s="138"/>
      <c r="L56" s="121"/>
      <c r="M56" s="139"/>
      <c r="N56" s="138"/>
      <c r="O56" s="144"/>
      <c r="P56" s="138"/>
      <c r="Q56" s="144"/>
      <c r="R56" s="138"/>
      <c r="S56" s="122"/>
    </row>
    <row r="57" spans="1:19" ht="41.25" customHeight="1" x14ac:dyDescent="0.3">
      <c r="A57" s="14" t="s">
        <v>124</v>
      </c>
      <c r="B57" s="14" t="s">
        <v>99</v>
      </c>
      <c r="C57" s="15" t="s">
        <v>100</v>
      </c>
      <c r="D57" s="22" t="s">
        <v>82</v>
      </c>
      <c r="E57" s="16" t="s">
        <v>39</v>
      </c>
      <c r="F57" s="17">
        <v>61.42</v>
      </c>
      <c r="G57" s="29">
        <f t="shared" si="4"/>
        <v>0</v>
      </c>
      <c r="H57" s="117">
        <f t="shared" si="5"/>
        <v>0</v>
      </c>
      <c r="I57" s="119"/>
      <c r="J57" s="128"/>
      <c r="K57" s="138"/>
      <c r="L57" s="121"/>
      <c r="M57" s="139"/>
      <c r="N57" s="138"/>
      <c r="O57" s="144"/>
      <c r="P57" s="138"/>
      <c r="Q57" s="144"/>
      <c r="R57" s="138"/>
      <c r="S57" s="122"/>
    </row>
    <row r="58" spans="1:19" ht="72" customHeight="1" x14ac:dyDescent="0.3">
      <c r="A58" s="14" t="s">
        <v>125</v>
      </c>
      <c r="B58" s="14" t="s">
        <v>37</v>
      </c>
      <c r="C58" s="15" t="s">
        <v>101</v>
      </c>
      <c r="D58" s="149" t="s">
        <v>98</v>
      </c>
      <c r="E58" s="150" t="s">
        <v>73</v>
      </c>
      <c r="F58" s="151">
        <v>3.3</v>
      </c>
      <c r="G58" s="29"/>
      <c r="H58" s="117"/>
      <c r="I58" s="119"/>
      <c r="J58" s="128"/>
      <c r="K58" s="138"/>
      <c r="L58" s="121"/>
      <c r="M58" s="139"/>
      <c r="N58" s="138"/>
      <c r="O58" s="144"/>
      <c r="P58" s="138"/>
      <c r="Q58" s="144"/>
      <c r="R58" s="138"/>
      <c r="S58" s="122"/>
    </row>
    <row r="59" spans="1:19" ht="26.25" customHeight="1" x14ac:dyDescent="0.3">
      <c r="A59" s="14" t="s">
        <v>126</v>
      </c>
      <c r="B59" s="14" t="s">
        <v>37</v>
      </c>
      <c r="C59" s="15" t="s">
        <v>102</v>
      </c>
      <c r="D59" s="149" t="s">
        <v>145</v>
      </c>
      <c r="E59" s="150" t="s">
        <v>39</v>
      </c>
      <c r="F59" s="151">
        <v>38.5</v>
      </c>
      <c r="G59" s="29"/>
      <c r="H59" s="117"/>
      <c r="I59" s="119"/>
      <c r="J59" s="128"/>
      <c r="K59" s="138"/>
      <c r="L59" s="121"/>
      <c r="M59" s="139"/>
      <c r="N59" s="138"/>
      <c r="O59" s="145"/>
      <c r="P59" s="138"/>
      <c r="Q59" s="144"/>
      <c r="R59" s="138"/>
      <c r="S59" s="122"/>
    </row>
    <row r="60" spans="1:19" ht="118.5" customHeight="1" x14ac:dyDescent="0.3">
      <c r="A60" s="14" t="s">
        <v>127</v>
      </c>
      <c r="B60" s="14" t="s">
        <v>37</v>
      </c>
      <c r="C60" s="15" t="s">
        <v>103</v>
      </c>
      <c r="D60" s="149" t="s">
        <v>146</v>
      </c>
      <c r="E60" s="150" t="s">
        <v>73</v>
      </c>
      <c r="F60" s="151">
        <v>3.3</v>
      </c>
      <c r="G60" s="29"/>
      <c r="H60" s="117"/>
      <c r="I60" s="119"/>
      <c r="J60" s="128"/>
      <c r="K60" s="138"/>
      <c r="L60" s="121"/>
      <c r="M60" s="139"/>
      <c r="N60" s="138"/>
      <c r="O60" s="145"/>
      <c r="P60" s="138"/>
      <c r="Q60" s="144"/>
      <c r="R60" s="138"/>
      <c r="S60" s="122"/>
    </row>
    <row r="61" spans="1:19" ht="62.25" customHeight="1" x14ac:dyDescent="0.3">
      <c r="A61" s="14" t="s">
        <v>128</v>
      </c>
      <c r="B61" s="14" t="s">
        <v>37</v>
      </c>
      <c r="C61" s="23" t="s">
        <v>107</v>
      </c>
      <c r="D61" s="152" t="s">
        <v>49</v>
      </c>
      <c r="E61" s="150" t="s">
        <v>39</v>
      </c>
      <c r="F61" s="154">
        <v>139.91999999999999</v>
      </c>
      <c r="G61" s="29"/>
      <c r="H61" s="117"/>
      <c r="I61" s="119"/>
      <c r="J61" s="128"/>
      <c r="K61" s="138"/>
      <c r="L61" s="121"/>
      <c r="M61" s="139"/>
      <c r="N61" s="138"/>
      <c r="O61" s="140"/>
      <c r="P61" s="138"/>
      <c r="Q61" s="144"/>
      <c r="R61" s="138"/>
      <c r="S61" s="122"/>
    </row>
    <row r="62" spans="1:19" ht="35.25" customHeight="1" x14ac:dyDescent="0.3">
      <c r="A62" s="14" t="s">
        <v>154</v>
      </c>
      <c r="B62" s="14" t="s">
        <v>37</v>
      </c>
      <c r="C62" s="23" t="s">
        <v>104</v>
      </c>
      <c r="D62" s="152" t="s">
        <v>150</v>
      </c>
      <c r="E62" s="150" t="s">
        <v>39</v>
      </c>
      <c r="F62" s="150">
        <v>5.75</v>
      </c>
      <c r="G62" s="29"/>
      <c r="H62" s="117"/>
      <c r="I62" s="119"/>
      <c r="J62" s="128"/>
      <c r="K62" s="138"/>
      <c r="L62" s="121"/>
      <c r="M62" s="139"/>
      <c r="N62" s="138"/>
      <c r="O62" s="140"/>
      <c r="P62" s="138"/>
      <c r="Q62" s="144"/>
      <c r="R62" s="138"/>
      <c r="S62" s="122"/>
    </row>
    <row r="63" spans="1:19" s="10" customFormat="1" ht="22.5" customHeight="1" x14ac:dyDescent="0.3">
      <c r="A63" s="11" t="s">
        <v>71</v>
      </c>
      <c r="B63" s="18"/>
      <c r="C63" s="19"/>
      <c r="D63" s="20" t="s">
        <v>60</v>
      </c>
      <c r="E63" s="8" t="s">
        <v>31</v>
      </c>
      <c r="F63" s="9" t="s">
        <v>31</v>
      </c>
      <c r="G63" s="28" t="s">
        <v>31</v>
      </c>
      <c r="H63" s="116" t="s">
        <v>31</v>
      </c>
      <c r="I63" s="142"/>
      <c r="J63" s="128"/>
      <c r="K63" s="138"/>
      <c r="L63" s="121"/>
      <c r="M63" s="133"/>
      <c r="N63" s="138"/>
      <c r="O63" s="135"/>
      <c r="P63" s="138"/>
      <c r="Q63" s="135"/>
      <c r="R63" s="138"/>
      <c r="S63" s="143"/>
    </row>
    <row r="64" spans="1:19" ht="39" customHeight="1" x14ac:dyDescent="0.3">
      <c r="A64" s="14" t="s">
        <v>46</v>
      </c>
      <c r="B64" s="14" t="s">
        <v>37</v>
      </c>
      <c r="C64" s="23" t="s">
        <v>95</v>
      </c>
      <c r="D64" s="21" t="s">
        <v>167</v>
      </c>
      <c r="E64" s="16" t="s">
        <v>32</v>
      </c>
      <c r="F64" s="17">
        <v>26.2</v>
      </c>
      <c r="G64" s="29">
        <f t="shared" si="4"/>
        <v>0</v>
      </c>
      <c r="H64" s="117">
        <f t="shared" si="5"/>
        <v>0</v>
      </c>
      <c r="I64" s="119"/>
      <c r="J64" s="128"/>
      <c r="K64" s="138"/>
      <c r="L64" s="121"/>
      <c r="M64" s="139"/>
      <c r="N64" s="138"/>
      <c r="O64" s="140"/>
      <c r="P64" s="138"/>
      <c r="Q64" s="144"/>
      <c r="R64" s="138"/>
      <c r="S64" s="122"/>
    </row>
    <row r="65" spans="1:19" ht="27.75" customHeight="1" x14ac:dyDescent="0.3">
      <c r="A65" s="14" t="s">
        <v>47</v>
      </c>
      <c r="B65" s="14" t="s">
        <v>37</v>
      </c>
      <c r="C65" s="23" t="s">
        <v>95</v>
      </c>
      <c r="D65" s="22" t="s">
        <v>79</v>
      </c>
      <c r="E65" s="16" t="s">
        <v>39</v>
      </c>
      <c r="F65" s="17">
        <v>61.42</v>
      </c>
      <c r="G65" s="29">
        <f t="shared" si="4"/>
        <v>0</v>
      </c>
      <c r="H65" s="117">
        <f t="shared" si="5"/>
        <v>0</v>
      </c>
      <c r="I65" s="119"/>
      <c r="J65" s="128"/>
      <c r="K65" s="138"/>
      <c r="L65" s="121"/>
      <c r="M65" s="139"/>
      <c r="N65" s="138"/>
      <c r="O65" s="141"/>
      <c r="P65" s="138"/>
      <c r="Q65" s="144"/>
      <c r="R65" s="138"/>
      <c r="S65" s="122"/>
    </row>
    <row r="66" spans="1:19" ht="51.75" customHeight="1" x14ac:dyDescent="0.3">
      <c r="A66" s="14" t="s">
        <v>48</v>
      </c>
      <c r="B66" s="14" t="s">
        <v>37</v>
      </c>
      <c r="C66" s="23" t="s">
        <v>96</v>
      </c>
      <c r="D66" s="22" t="s">
        <v>78</v>
      </c>
      <c r="E66" s="16" t="s">
        <v>73</v>
      </c>
      <c r="F66" s="17">
        <v>3.34</v>
      </c>
      <c r="G66" s="29">
        <f t="shared" si="4"/>
        <v>0</v>
      </c>
      <c r="H66" s="117">
        <f t="shared" si="5"/>
        <v>0</v>
      </c>
      <c r="I66" s="119"/>
      <c r="J66" s="128"/>
      <c r="K66" s="138"/>
      <c r="L66" s="121"/>
      <c r="M66" s="139"/>
      <c r="N66" s="138"/>
      <c r="O66" s="141"/>
      <c r="P66" s="138"/>
      <c r="Q66" s="144"/>
      <c r="R66" s="138"/>
      <c r="S66" s="122"/>
    </row>
    <row r="67" spans="1:19" ht="41.25" customHeight="1" x14ac:dyDescent="0.3">
      <c r="A67" s="14" t="s">
        <v>129</v>
      </c>
      <c r="B67" s="14" t="s">
        <v>37</v>
      </c>
      <c r="C67" s="15" t="s">
        <v>97</v>
      </c>
      <c r="D67" s="22" t="s">
        <v>80</v>
      </c>
      <c r="E67" s="16" t="s">
        <v>32</v>
      </c>
      <c r="F67" s="17">
        <v>9.4</v>
      </c>
      <c r="G67" s="29">
        <f t="shared" si="4"/>
        <v>0</v>
      </c>
      <c r="H67" s="117">
        <f t="shared" si="5"/>
        <v>0</v>
      </c>
      <c r="I67" s="119"/>
      <c r="J67" s="128"/>
      <c r="K67" s="138"/>
      <c r="L67" s="121"/>
      <c r="M67" s="139"/>
      <c r="N67" s="138"/>
      <c r="O67" s="140"/>
      <c r="P67" s="138"/>
      <c r="Q67" s="144"/>
      <c r="R67" s="138"/>
      <c r="S67" s="122"/>
    </row>
    <row r="68" spans="1:19" ht="38.25" customHeight="1" x14ac:dyDescent="0.3">
      <c r="A68" s="14" t="s">
        <v>130</v>
      </c>
      <c r="B68" s="14" t="s">
        <v>99</v>
      </c>
      <c r="C68" s="15" t="s">
        <v>100</v>
      </c>
      <c r="D68" s="22" t="s">
        <v>81</v>
      </c>
      <c r="E68" s="16" t="s">
        <v>39</v>
      </c>
      <c r="F68" s="17">
        <v>77.739999999999995</v>
      </c>
      <c r="G68" s="29">
        <f t="shared" si="4"/>
        <v>0</v>
      </c>
      <c r="H68" s="117">
        <f t="shared" si="5"/>
        <v>0</v>
      </c>
      <c r="I68" s="119"/>
      <c r="J68" s="128"/>
      <c r="K68" s="138"/>
      <c r="L68" s="121"/>
      <c r="M68" s="139"/>
      <c r="N68" s="138"/>
      <c r="O68" s="144"/>
      <c r="P68" s="138"/>
      <c r="Q68" s="144"/>
      <c r="R68" s="138"/>
      <c r="S68" s="122"/>
    </row>
    <row r="69" spans="1:19" ht="44.25" customHeight="1" x14ac:dyDescent="0.3">
      <c r="A69" s="14" t="s">
        <v>131</v>
      </c>
      <c r="B69" s="14" t="s">
        <v>99</v>
      </c>
      <c r="C69" s="15" t="s">
        <v>100</v>
      </c>
      <c r="D69" s="22" t="s">
        <v>82</v>
      </c>
      <c r="E69" s="16" t="s">
        <v>39</v>
      </c>
      <c r="F69" s="17">
        <v>61.42</v>
      </c>
      <c r="G69" s="29">
        <f t="shared" si="4"/>
        <v>0</v>
      </c>
      <c r="H69" s="117">
        <f t="shared" si="5"/>
        <v>0</v>
      </c>
      <c r="I69" s="119"/>
      <c r="J69" s="128"/>
      <c r="K69" s="138"/>
      <c r="L69" s="121"/>
      <c r="M69" s="139"/>
      <c r="N69" s="138"/>
      <c r="O69" s="144"/>
      <c r="P69" s="138"/>
      <c r="Q69" s="144"/>
      <c r="R69" s="138"/>
      <c r="S69" s="122"/>
    </row>
    <row r="70" spans="1:19" ht="75" customHeight="1" x14ac:dyDescent="0.3">
      <c r="A70" s="14" t="s">
        <v>132</v>
      </c>
      <c r="B70" s="14" t="s">
        <v>37</v>
      </c>
      <c r="C70" s="15" t="s">
        <v>101</v>
      </c>
      <c r="D70" s="149" t="s">
        <v>98</v>
      </c>
      <c r="E70" s="150" t="s">
        <v>73</v>
      </c>
      <c r="F70" s="151">
        <v>3.3</v>
      </c>
      <c r="G70" s="29"/>
      <c r="H70" s="117"/>
      <c r="I70" s="119"/>
      <c r="J70" s="128"/>
      <c r="K70" s="138"/>
      <c r="L70" s="121"/>
      <c r="M70" s="139"/>
      <c r="N70" s="138"/>
      <c r="O70" s="144"/>
      <c r="P70" s="138"/>
      <c r="Q70" s="144"/>
      <c r="R70" s="138"/>
      <c r="S70" s="122"/>
    </row>
    <row r="71" spans="1:19" ht="34.5" customHeight="1" x14ac:dyDescent="0.3">
      <c r="A71" s="14" t="s">
        <v>133</v>
      </c>
      <c r="B71" s="14" t="s">
        <v>37</v>
      </c>
      <c r="C71" s="15" t="s">
        <v>102</v>
      </c>
      <c r="D71" s="149" t="s">
        <v>145</v>
      </c>
      <c r="E71" s="150" t="s">
        <v>39</v>
      </c>
      <c r="F71" s="151">
        <v>38.5</v>
      </c>
      <c r="G71" s="29"/>
      <c r="H71" s="117"/>
      <c r="I71" s="119"/>
      <c r="J71" s="128"/>
      <c r="K71" s="138"/>
      <c r="L71" s="121"/>
      <c r="M71" s="139"/>
      <c r="N71" s="138"/>
      <c r="O71" s="145"/>
      <c r="P71" s="138"/>
      <c r="Q71" s="144"/>
      <c r="R71" s="138"/>
      <c r="S71" s="122"/>
    </row>
    <row r="72" spans="1:19" ht="118.5" customHeight="1" x14ac:dyDescent="0.3">
      <c r="A72" s="14" t="s">
        <v>134</v>
      </c>
      <c r="B72" s="14" t="s">
        <v>37</v>
      </c>
      <c r="C72" s="15" t="s">
        <v>103</v>
      </c>
      <c r="D72" s="149" t="s">
        <v>146</v>
      </c>
      <c r="E72" s="150" t="s">
        <v>73</v>
      </c>
      <c r="F72" s="151">
        <v>3.3</v>
      </c>
      <c r="G72" s="29"/>
      <c r="H72" s="117"/>
      <c r="I72" s="119"/>
      <c r="J72" s="128"/>
      <c r="K72" s="138"/>
      <c r="L72" s="121"/>
      <c r="M72" s="139"/>
      <c r="N72" s="138"/>
      <c r="O72" s="145"/>
      <c r="P72" s="138"/>
      <c r="Q72" s="144"/>
      <c r="R72" s="138"/>
      <c r="S72" s="122"/>
    </row>
    <row r="73" spans="1:19" ht="56.25" customHeight="1" x14ac:dyDescent="0.3">
      <c r="A73" s="14" t="s">
        <v>135</v>
      </c>
      <c r="B73" s="14" t="s">
        <v>37</v>
      </c>
      <c r="C73" s="23" t="s">
        <v>107</v>
      </c>
      <c r="D73" s="152" t="s">
        <v>49</v>
      </c>
      <c r="E73" s="150" t="s">
        <v>39</v>
      </c>
      <c r="F73" s="154">
        <v>139.91999999999999</v>
      </c>
      <c r="G73" s="29"/>
      <c r="H73" s="117"/>
      <c r="I73" s="119"/>
      <c r="J73" s="128"/>
      <c r="K73" s="138"/>
      <c r="L73" s="121"/>
      <c r="M73" s="139"/>
      <c r="N73" s="138"/>
      <c r="O73" s="140"/>
      <c r="P73" s="138"/>
      <c r="Q73" s="144"/>
      <c r="R73" s="138"/>
      <c r="S73" s="122"/>
    </row>
    <row r="74" spans="1:19" ht="39" customHeight="1" x14ac:dyDescent="0.3">
      <c r="A74" s="14" t="s">
        <v>155</v>
      </c>
      <c r="B74" s="14" t="s">
        <v>37</v>
      </c>
      <c r="C74" s="23" t="s">
        <v>104</v>
      </c>
      <c r="D74" s="152" t="s">
        <v>150</v>
      </c>
      <c r="E74" s="150" t="s">
        <v>39</v>
      </c>
      <c r="F74" s="150">
        <v>5.75</v>
      </c>
      <c r="G74" s="29"/>
      <c r="H74" s="117"/>
      <c r="I74" s="119"/>
      <c r="J74" s="128"/>
      <c r="K74" s="138"/>
      <c r="L74" s="121"/>
      <c r="M74" s="139"/>
      <c r="N74" s="138"/>
      <c r="O74" s="140"/>
      <c r="P74" s="138"/>
      <c r="Q74" s="144"/>
      <c r="R74" s="138"/>
      <c r="S74" s="122"/>
    </row>
    <row r="75" spans="1:19" s="10" customFormat="1" ht="17.25" customHeight="1" x14ac:dyDescent="0.3">
      <c r="A75" s="11" t="s">
        <v>50</v>
      </c>
      <c r="B75" s="18"/>
      <c r="C75" s="19"/>
      <c r="D75" s="20" t="s">
        <v>61</v>
      </c>
      <c r="E75" s="8" t="s">
        <v>31</v>
      </c>
      <c r="F75" s="9" t="s">
        <v>31</v>
      </c>
      <c r="G75" s="28" t="s">
        <v>31</v>
      </c>
      <c r="H75" s="116" t="s">
        <v>31</v>
      </c>
      <c r="I75" s="142"/>
      <c r="J75" s="128"/>
      <c r="K75" s="138"/>
      <c r="L75" s="121"/>
      <c r="M75" s="133"/>
      <c r="N75" s="138"/>
      <c r="O75" s="135"/>
      <c r="P75" s="138"/>
      <c r="Q75" s="135"/>
      <c r="R75" s="138"/>
      <c r="S75" s="143"/>
    </row>
    <row r="76" spans="1:19" ht="38.25" customHeight="1" x14ac:dyDescent="0.3">
      <c r="A76" s="14" t="s">
        <v>51</v>
      </c>
      <c r="B76" s="14" t="s">
        <v>37</v>
      </c>
      <c r="C76" s="23" t="s">
        <v>95</v>
      </c>
      <c r="D76" s="21" t="s">
        <v>167</v>
      </c>
      <c r="E76" s="16" t="s">
        <v>32</v>
      </c>
      <c r="F76" s="17">
        <v>26.2</v>
      </c>
      <c r="G76" s="29">
        <f t="shared" ref="G71:G86" si="6">ROUND(J76*$K$2,2)</f>
        <v>0</v>
      </c>
      <c r="H76" s="117">
        <f t="shared" ref="H76:H86" si="7">ROUND($F76*G76,2)</f>
        <v>0</v>
      </c>
      <c r="I76" s="119"/>
      <c r="J76" s="128"/>
      <c r="K76" s="138"/>
      <c r="L76" s="121"/>
      <c r="M76" s="139"/>
      <c r="N76" s="138"/>
      <c r="O76" s="140"/>
      <c r="P76" s="138"/>
      <c r="Q76" s="144"/>
      <c r="R76" s="138"/>
      <c r="S76" s="122"/>
    </row>
    <row r="77" spans="1:19" ht="25.5" customHeight="1" x14ac:dyDescent="0.3">
      <c r="A77" s="14" t="s">
        <v>52</v>
      </c>
      <c r="B77" s="14" t="s">
        <v>37</v>
      </c>
      <c r="C77" s="23" t="s">
        <v>95</v>
      </c>
      <c r="D77" s="22" t="s">
        <v>79</v>
      </c>
      <c r="E77" s="16" t="s">
        <v>39</v>
      </c>
      <c r="F77" s="17">
        <v>61.42</v>
      </c>
      <c r="G77" s="29">
        <f t="shared" si="6"/>
        <v>0</v>
      </c>
      <c r="H77" s="117">
        <f t="shared" si="7"/>
        <v>0</v>
      </c>
      <c r="I77" s="119"/>
      <c r="J77" s="128"/>
      <c r="K77" s="138"/>
      <c r="L77" s="121"/>
      <c r="M77" s="139"/>
      <c r="N77" s="138"/>
      <c r="O77" s="141"/>
      <c r="P77" s="138"/>
      <c r="Q77" s="144"/>
      <c r="R77" s="138"/>
      <c r="S77" s="122"/>
    </row>
    <row r="78" spans="1:19" ht="55.5" customHeight="1" x14ac:dyDescent="0.3">
      <c r="A78" s="14" t="s">
        <v>53</v>
      </c>
      <c r="B78" s="14" t="s">
        <v>37</v>
      </c>
      <c r="C78" s="23" t="s">
        <v>96</v>
      </c>
      <c r="D78" s="22" t="s">
        <v>78</v>
      </c>
      <c r="E78" s="16" t="s">
        <v>73</v>
      </c>
      <c r="F78" s="17">
        <v>3.34</v>
      </c>
      <c r="G78" s="29">
        <f t="shared" si="6"/>
        <v>0</v>
      </c>
      <c r="H78" s="117">
        <f t="shared" si="7"/>
        <v>0</v>
      </c>
      <c r="I78" s="119"/>
      <c r="J78" s="128"/>
      <c r="K78" s="138"/>
      <c r="L78" s="121"/>
      <c r="M78" s="139"/>
      <c r="N78" s="138"/>
      <c r="O78" s="141"/>
      <c r="P78" s="138"/>
      <c r="Q78" s="144"/>
      <c r="R78" s="138"/>
      <c r="S78" s="122"/>
    </row>
    <row r="79" spans="1:19" ht="39.75" customHeight="1" x14ac:dyDescent="0.3">
      <c r="A79" s="14" t="s">
        <v>136</v>
      </c>
      <c r="B79" s="14" t="s">
        <v>37</v>
      </c>
      <c r="C79" s="15" t="s">
        <v>97</v>
      </c>
      <c r="D79" s="22" t="s">
        <v>80</v>
      </c>
      <c r="E79" s="16" t="s">
        <v>32</v>
      </c>
      <c r="F79" s="17">
        <v>9.4</v>
      </c>
      <c r="G79" s="29">
        <f t="shared" si="6"/>
        <v>0</v>
      </c>
      <c r="H79" s="117">
        <f t="shared" si="7"/>
        <v>0</v>
      </c>
      <c r="I79" s="119"/>
      <c r="J79" s="128"/>
      <c r="K79" s="138"/>
      <c r="L79" s="121"/>
      <c r="M79" s="139"/>
      <c r="N79" s="138"/>
      <c r="O79" s="140"/>
      <c r="P79" s="138"/>
      <c r="Q79" s="144"/>
      <c r="R79" s="138"/>
      <c r="S79" s="122"/>
    </row>
    <row r="80" spans="1:19" ht="44.25" customHeight="1" x14ac:dyDescent="0.3">
      <c r="A80" s="14" t="s">
        <v>137</v>
      </c>
      <c r="B80" s="14" t="s">
        <v>99</v>
      </c>
      <c r="C80" s="15" t="s">
        <v>100</v>
      </c>
      <c r="D80" s="22" t="s">
        <v>81</v>
      </c>
      <c r="E80" s="16" t="s">
        <v>39</v>
      </c>
      <c r="F80" s="17">
        <v>77.739999999999995</v>
      </c>
      <c r="G80" s="29">
        <f t="shared" si="6"/>
        <v>0</v>
      </c>
      <c r="H80" s="117">
        <f t="shared" si="7"/>
        <v>0</v>
      </c>
      <c r="I80" s="119"/>
      <c r="J80" s="128"/>
      <c r="K80" s="138"/>
      <c r="L80" s="121"/>
      <c r="M80" s="139"/>
      <c r="N80" s="138"/>
      <c r="O80" s="144"/>
      <c r="P80" s="138"/>
      <c r="Q80" s="144"/>
      <c r="R80" s="138"/>
      <c r="S80" s="122"/>
    </row>
    <row r="81" spans="1:19" ht="41.25" customHeight="1" x14ac:dyDescent="0.3">
      <c r="A81" s="14" t="s">
        <v>138</v>
      </c>
      <c r="B81" s="14" t="s">
        <v>99</v>
      </c>
      <c r="C81" s="15" t="s">
        <v>100</v>
      </c>
      <c r="D81" s="22" t="s">
        <v>82</v>
      </c>
      <c r="E81" s="16" t="s">
        <v>39</v>
      </c>
      <c r="F81" s="17">
        <v>61.42</v>
      </c>
      <c r="G81" s="29">
        <f t="shared" si="6"/>
        <v>0</v>
      </c>
      <c r="H81" s="117">
        <f t="shared" si="7"/>
        <v>0</v>
      </c>
      <c r="I81" s="119"/>
      <c r="J81" s="128"/>
      <c r="K81" s="138"/>
      <c r="L81" s="121"/>
      <c r="M81" s="139"/>
      <c r="N81" s="138"/>
      <c r="O81" s="144"/>
      <c r="P81" s="138"/>
      <c r="Q81" s="144"/>
      <c r="R81" s="138"/>
      <c r="S81" s="122"/>
    </row>
    <row r="82" spans="1:19" ht="77.25" customHeight="1" x14ac:dyDescent="0.3">
      <c r="A82" s="14" t="s">
        <v>139</v>
      </c>
      <c r="B82" s="14" t="s">
        <v>37</v>
      </c>
      <c r="C82" s="15" t="s">
        <v>101</v>
      </c>
      <c r="D82" s="149" t="s">
        <v>98</v>
      </c>
      <c r="E82" s="150" t="s">
        <v>73</v>
      </c>
      <c r="F82" s="151">
        <v>3.3</v>
      </c>
      <c r="G82" s="29"/>
      <c r="H82" s="117"/>
      <c r="I82" s="119"/>
      <c r="J82" s="128"/>
      <c r="K82" s="138"/>
      <c r="L82" s="121"/>
      <c r="M82" s="139"/>
      <c r="N82" s="138"/>
      <c r="O82" s="144"/>
      <c r="P82" s="138"/>
      <c r="Q82" s="144"/>
      <c r="R82" s="138"/>
      <c r="S82" s="122"/>
    </row>
    <row r="83" spans="1:19" ht="37.5" customHeight="1" x14ac:dyDescent="0.3">
      <c r="A83" s="14" t="s">
        <v>140</v>
      </c>
      <c r="B83" s="14" t="s">
        <v>37</v>
      </c>
      <c r="C83" s="15" t="s">
        <v>102</v>
      </c>
      <c r="D83" s="149" t="s">
        <v>145</v>
      </c>
      <c r="E83" s="150" t="s">
        <v>39</v>
      </c>
      <c r="F83" s="151">
        <v>38.5</v>
      </c>
      <c r="G83" s="29"/>
      <c r="H83" s="117"/>
      <c r="I83" s="119"/>
      <c r="J83" s="128"/>
      <c r="K83" s="138"/>
      <c r="L83" s="121"/>
      <c r="M83" s="139"/>
      <c r="N83" s="138"/>
      <c r="O83" s="145"/>
      <c r="P83" s="138"/>
      <c r="Q83" s="144"/>
      <c r="R83" s="138"/>
      <c r="S83" s="122"/>
    </row>
    <row r="84" spans="1:19" ht="120.75" customHeight="1" x14ac:dyDescent="0.3">
      <c r="A84" s="14" t="s">
        <v>141</v>
      </c>
      <c r="B84" s="14" t="s">
        <v>37</v>
      </c>
      <c r="C84" s="15" t="s">
        <v>103</v>
      </c>
      <c r="D84" s="149" t="s">
        <v>146</v>
      </c>
      <c r="E84" s="150" t="s">
        <v>73</v>
      </c>
      <c r="F84" s="151">
        <v>3.3</v>
      </c>
      <c r="G84" s="29"/>
      <c r="H84" s="117"/>
      <c r="I84" s="119"/>
      <c r="J84" s="128"/>
      <c r="K84" s="138"/>
      <c r="L84" s="121"/>
      <c r="M84" s="139"/>
      <c r="N84" s="138"/>
      <c r="O84" s="145"/>
      <c r="P84" s="138"/>
      <c r="Q84" s="144"/>
      <c r="R84" s="138"/>
      <c r="S84" s="122"/>
    </row>
    <row r="85" spans="1:19" ht="64.5" customHeight="1" x14ac:dyDescent="0.3">
      <c r="A85" s="14" t="s">
        <v>142</v>
      </c>
      <c r="B85" s="14" t="s">
        <v>37</v>
      </c>
      <c r="C85" s="23" t="s">
        <v>107</v>
      </c>
      <c r="D85" s="152" t="s">
        <v>49</v>
      </c>
      <c r="E85" s="150" t="s">
        <v>39</v>
      </c>
      <c r="F85" s="154">
        <v>139.91999999999999</v>
      </c>
      <c r="G85" s="29"/>
      <c r="H85" s="117"/>
      <c r="I85" s="119"/>
      <c r="J85" s="128"/>
      <c r="K85" s="138"/>
      <c r="L85" s="121"/>
      <c r="M85" s="139"/>
      <c r="N85" s="138"/>
      <c r="O85" s="140"/>
      <c r="P85" s="138"/>
      <c r="Q85" s="144"/>
      <c r="R85" s="138"/>
      <c r="S85" s="122"/>
    </row>
    <row r="86" spans="1:19" ht="37.5" customHeight="1" x14ac:dyDescent="0.3">
      <c r="A86" s="14" t="s">
        <v>156</v>
      </c>
      <c r="B86" s="14" t="s">
        <v>37</v>
      </c>
      <c r="C86" s="23" t="s">
        <v>104</v>
      </c>
      <c r="D86" s="152" t="s">
        <v>150</v>
      </c>
      <c r="E86" s="150" t="s">
        <v>39</v>
      </c>
      <c r="F86" s="150">
        <v>5.75</v>
      </c>
      <c r="G86" s="29"/>
      <c r="H86" s="117"/>
      <c r="I86" s="119"/>
      <c r="J86" s="128"/>
      <c r="K86" s="138"/>
      <c r="L86" s="121"/>
      <c r="M86" s="139"/>
      <c r="N86" s="138"/>
      <c r="O86" s="140"/>
      <c r="P86" s="138"/>
      <c r="Q86" s="144"/>
      <c r="R86" s="138"/>
      <c r="S86" s="122"/>
    </row>
    <row r="87" spans="1:19" ht="30" customHeight="1" x14ac:dyDescent="0.3">
      <c r="A87" s="110" t="s">
        <v>72</v>
      </c>
      <c r="B87" s="110"/>
      <c r="C87" s="111"/>
      <c r="D87" s="111"/>
      <c r="E87" s="111"/>
      <c r="F87" s="112"/>
      <c r="G87" s="30"/>
      <c r="H87" s="118">
        <f>SUM(H6:H86)</f>
        <v>0</v>
      </c>
      <c r="I87" s="119"/>
      <c r="J87" s="120"/>
      <c r="K87" s="146"/>
      <c r="L87" s="121"/>
      <c r="M87" s="119"/>
      <c r="N87" s="146"/>
      <c r="O87" s="119"/>
      <c r="P87" s="146"/>
      <c r="Q87" s="119"/>
      <c r="R87" s="146"/>
      <c r="S87" s="122"/>
    </row>
    <row r="88" spans="1:19" ht="36" customHeight="1" x14ac:dyDescent="0.3">
      <c r="I88" s="119"/>
      <c r="J88" s="120"/>
      <c r="K88" s="147"/>
      <c r="L88" s="121"/>
      <c r="M88" s="119"/>
      <c r="N88" s="148"/>
      <c r="O88" s="119"/>
      <c r="P88" s="148"/>
      <c r="Q88" s="119"/>
      <c r="R88" s="148"/>
      <c r="S88" s="122"/>
    </row>
    <row r="90" spans="1:19" ht="35.1" customHeight="1" x14ac:dyDescent="0.3"/>
    <row r="92" spans="1:19" ht="15.6" customHeight="1" x14ac:dyDescent="0.3"/>
    <row r="93" spans="1:19" ht="23.4" customHeight="1" x14ac:dyDescent="0.3"/>
    <row r="96" spans="1:19" ht="12.75" customHeight="1" x14ac:dyDescent="0.3"/>
    <row r="97" ht="12.75" customHeight="1" x14ac:dyDescent="0.3"/>
    <row r="99" ht="25.5" customHeight="1" x14ac:dyDescent="0.3"/>
    <row r="100" ht="15.6" customHeight="1" x14ac:dyDescent="0.3"/>
    <row r="101" ht="33.9" customHeight="1" x14ac:dyDescent="0.3"/>
    <row r="102" ht="32.4" customHeight="1" x14ac:dyDescent="0.3"/>
    <row r="103" ht="43.5" customHeight="1" x14ac:dyDescent="0.3"/>
    <row r="104" ht="20.100000000000001" customHeight="1" x14ac:dyDescent="0.3"/>
    <row r="105" ht="28.5" customHeight="1" x14ac:dyDescent="0.3"/>
  </sheetData>
  <mergeCells count="4">
    <mergeCell ref="A1:D2"/>
    <mergeCell ref="E1:H1"/>
    <mergeCell ref="E2:H2"/>
    <mergeCell ref="A87:F87"/>
  </mergeCells>
  <phoneticPr fontId="10" type="noConversion"/>
  <conditionalFormatting sqref="G6:G26 G28:G38 G40:G50 G52:G62 G64:G74 G76:G8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rstPageNumber="2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OFERTOWY</oddHeader>
    <oddFooter>&amp;L&amp;8&amp;K01+026Wersja 10&amp;R&amp;8&amp;K01+026&amp;P z 6</oddFooter>
  </headerFooter>
  <rowBreaks count="1" manualBreakCount="1">
    <brk id="7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Strona tytułowa</vt:lpstr>
      <vt:lpstr>Kosztorys</vt:lpstr>
      <vt:lpstr>Sheet6</vt:lpstr>
      <vt:lpstr>Sheet7</vt:lpstr>
      <vt:lpstr>Kosztorys!Obszar_wydruku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Dulska, Katarzyna</cp:lastModifiedBy>
  <cp:lastPrinted>2023-12-14T15:17:12Z</cp:lastPrinted>
  <dcterms:created xsi:type="dcterms:W3CDTF">2014-06-03T15:49:30Z</dcterms:created>
  <dcterms:modified xsi:type="dcterms:W3CDTF">2024-12-06T13:26:08Z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