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/>
  <mc:AlternateContent xmlns:mc="http://schemas.openxmlformats.org/markup-compatibility/2006">
    <mc:Choice Requires="x15">
      <x15ac:absPath xmlns:x15ac="http://schemas.microsoft.com/office/spreadsheetml/2010/11/ac" url="P:\CAPEX\4. CS\022 POSTĘPOWANIA ZAKUPOWE\01 GW Postępowanie Zakupowe DZ-CAPEX-U0002-23\14 Zaproszenie do złożenia ofert ostatecznych\04 Dokumentacja ostateczna\"/>
    </mc:Choice>
  </mc:AlternateContent>
  <xr:revisionPtr revIDLastSave="0" documentId="8_{DCD99D33-D233-4157-920B-7E0A65EEE729}" xr6:coauthVersionLast="47" xr6:coauthVersionMax="47" xr10:uidLastSave="{00000000-0000-0000-0000-000000000000}"/>
  <bookViews>
    <workbookView xWindow="-120" yWindow="-120" windowWidth="29040" windowHeight="15720" xr2:uid="{CD61009C-C989-4FA1-81BB-48EB954C7946}"/>
  </bookViews>
  <sheets>
    <sheet name="Arkusz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7" i="1" l="1"/>
  <c r="E278" i="1"/>
  <c r="D277" i="1"/>
  <c r="E274" i="1"/>
  <c r="E258" i="1"/>
  <c r="E257" i="1"/>
  <c r="E256" i="1"/>
  <c r="E250" i="1"/>
  <c r="D249" i="1"/>
  <c r="E249" i="1" s="1"/>
  <c r="E251" i="1"/>
  <c r="E252" i="1"/>
  <c r="E253" i="1"/>
  <c r="D69" i="1"/>
  <c r="E73" i="1"/>
  <c r="D186" i="1"/>
  <c r="E191" i="1"/>
  <c r="D28" i="1"/>
  <c r="D8" i="1"/>
  <c r="D11" i="1"/>
  <c r="D14" i="1"/>
  <c r="D17" i="1"/>
  <c r="D20" i="1"/>
  <c r="D23" i="1"/>
  <c r="D35" i="1"/>
  <c r="D38" i="1"/>
  <c r="D55" i="1"/>
  <c r="D52" i="1" s="1"/>
  <c r="D75" i="1"/>
  <c r="D95" i="1"/>
  <c r="D107" i="1"/>
  <c r="D118" i="1"/>
  <c r="D124" i="1"/>
  <c r="D130" i="1"/>
  <c r="D138" i="1"/>
  <c r="D137" i="1" s="1"/>
  <c r="D158" i="1"/>
  <c r="D169" i="1"/>
  <c r="D177" i="1"/>
  <c r="D192" i="1"/>
  <c r="D196" i="1"/>
  <c r="D200" i="1"/>
  <c r="D203" i="1"/>
  <c r="D206" i="1"/>
  <c r="D212" i="1"/>
  <c r="D216" i="1"/>
  <c r="D222" i="1"/>
  <c r="D228" i="1"/>
  <c r="D235" i="1"/>
  <c r="D247" i="1" l="1"/>
  <c r="D246" i="1" s="1"/>
  <c r="D183" i="1"/>
  <c r="D157" i="1"/>
  <c r="D156" i="1" s="1"/>
  <c r="D68" i="1"/>
  <c r="D67" i="1" s="1"/>
  <c r="D34" i="1"/>
  <c r="D6" i="1"/>
  <c r="D5" i="1" s="1"/>
  <c r="E176" i="1"/>
  <c r="E103" i="1"/>
  <c r="E82" i="1"/>
  <c r="E83" i="1"/>
  <c r="E84" i="1"/>
  <c r="E85" i="1"/>
  <c r="E86" i="1"/>
  <c r="E87" i="1"/>
  <c r="E88" i="1"/>
  <c r="E89" i="1"/>
  <c r="E74" i="1"/>
  <c r="E70" i="1"/>
  <c r="D3" i="1" l="1"/>
  <c r="D279" i="1" s="1"/>
  <c r="E3" i="1" l="1"/>
  <c r="E276" i="1" l="1"/>
  <c r="E275" i="1"/>
  <c r="E248" i="1"/>
  <c r="E7" i="1"/>
  <c r="E9" i="1"/>
  <c r="E10" i="1"/>
  <c r="E12" i="1"/>
  <c r="E13" i="1"/>
  <c r="E15" i="1"/>
  <c r="E16" i="1"/>
  <c r="E18" i="1"/>
  <c r="E19" i="1"/>
  <c r="E21" i="1"/>
  <c r="E22" i="1"/>
  <c r="E24" i="1"/>
  <c r="E25" i="1"/>
  <c r="E26" i="1"/>
  <c r="E29" i="1"/>
  <c r="E30" i="1"/>
  <c r="E31" i="1"/>
  <c r="E32" i="1"/>
  <c r="E33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71" i="1"/>
  <c r="E72" i="1"/>
  <c r="E76" i="1"/>
  <c r="E77" i="1"/>
  <c r="E78" i="1"/>
  <c r="E79" i="1"/>
  <c r="E80" i="1"/>
  <c r="E81" i="1"/>
  <c r="E90" i="1"/>
  <c r="E91" i="1"/>
  <c r="E92" i="1"/>
  <c r="E93" i="1"/>
  <c r="E94" i="1"/>
  <c r="E96" i="1"/>
  <c r="E97" i="1"/>
  <c r="E98" i="1"/>
  <c r="E99" i="1"/>
  <c r="E100" i="1"/>
  <c r="E101" i="1"/>
  <c r="E102" i="1"/>
  <c r="E104" i="1"/>
  <c r="E105" i="1"/>
  <c r="E106" i="1"/>
  <c r="E108" i="1"/>
  <c r="E109" i="1"/>
  <c r="E110" i="1"/>
  <c r="E112" i="1"/>
  <c r="E113" i="1"/>
  <c r="E114" i="1"/>
  <c r="E115" i="1"/>
  <c r="E116" i="1"/>
  <c r="E117" i="1"/>
  <c r="E119" i="1"/>
  <c r="E120" i="1"/>
  <c r="E121" i="1"/>
  <c r="E122" i="1"/>
  <c r="E123" i="1"/>
  <c r="E125" i="1"/>
  <c r="E126" i="1"/>
  <c r="E127" i="1"/>
  <c r="E128" i="1"/>
  <c r="E129" i="1"/>
  <c r="E131" i="1"/>
  <c r="E132" i="1"/>
  <c r="E133" i="1"/>
  <c r="E134" i="1"/>
  <c r="E135" i="1"/>
  <c r="E136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9" i="1"/>
  <c r="E160" i="1"/>
  <c r="E161" i="1"/>
  <c r="E162" i="1"/>
  <c r="E163" i="1"/>
  <c r="E164" i="1"/>
  <c r="E165" i="1"/>
  <c r="E166" i="1"/>
  <c r="E167" i="1"/>
  <c r="E168" i="1"/>
  <c r="E170" i="1"/>
  <c r="E171" i="1"/>
  <c r="E172" i="1"/>
  <c r="E173" i="1"/>
  <c r="E174" i="1"/>
  <c r="E175" i="1"/>
  <c r="E178" i="1"/>
  <c r="E179" i="1"/>
  <c r="E180" i="1"/>
  <c r="E181" i="1"/>
  <c r="E182" i="1"/>
  <c r="E184" i="1"/>
  <c r="E185" i="1"/>
  <c r="E187" i="1"/>
  <c r="E188" i="1"/>
  <c r="E189" i="1"/>
  <c r="E190" i="1"/>
  <c r="E193" i="1"/>
  <c r="E194" i="1"/>
  <c r="E195" i="1"/>
  <c r="E197" i="1"/>
  <c r="E198" i="1"/>
  <c r="E199" i="1"/>
  <c r="E201" i="1"/>
  <c r="E202" i="1"/>
  <c r="E204" i="1"/>
  <c r="E205" i="1"/>
  <c r="E207" i="1"/>
  <c r="E208" i="1"/>
  <c r="E209" i="1"/>
  <c r="E210" i="1"/>
  <c r="E211" i="1"/>
  <c r="E213" i="1"/>
  <c r="E214" i="1"/>
  <c r="E215" i="1"/>
  <c r="E217" i="1"/>
  <c r="E218" i="1"/>
  <c r="E219" i="1"/>
  <c r="E220" i="1"/>
  <c r="E221" i="1"/>
  <c r="E223" i="1"/>
  <c r="E224" i="1"/>
  <c r="E225" i="1"/>
  <c r="E226" i="1"/>
  <c r="E227" i="1"/>
  <c r="E229" i="1"/>
  <c r="E230" i="1"/>
  <c r="E231" i="1"/>
  <c r="E232" i="1"/>
  <c r="E233" i="1"/>
  <c r="E234" i="1"/>
  <c r="E236" i="1"/>
  <c r="E237" i="1"/>
  <c r="E238" i="1"/>
  <c r="E239" i="1"/>
  <c r="E240" i="1"/>
  <c r="E241" i="1"/>
  <c r="E242" i="1"/>
  <c r="E243" i="1"/>
  <c r="E244" i="1"/>
  <c r="E245" i="1"/>
  <c r="E4" i="1"/>
  <c r="E212" i="1" l="1"/>
  <c r="E55" i="1"/>
  <c r="E52" i="1" s="1"/>
  <c r="E169" i="1"/>
  <c r="E222" i="1"/>
  <c r="E17" i="1"/>
  <c r="E23" i="1"/>
  <c r="E20" i="1"/>
  <c r="E8" i="1"/>
  <c r="E158" i="1"/>
  <c r="E186" i="1"/>
  <c r="E196" i="1"/>
  <c r="E137" i="1"/>
  <c r="E118" i="1"/>
  <c r="E35" i="1"/>
  <c r="E177" i="1"/>
  <c r="E75" i="1"/>
  <c r="E107" i="1"/>
  <c r="E69" i="1"/>
  <c r="E228" i="1"/>
  <c r="E216" i="1"/>
  <c r="E28" i="1"/>
  <c r="E247" i="1"/>
  <c r="E246" i="1" s="1"/>
  <c r="E200" i="1"/>
  <c r="E11" i="1"/>
  <c r="E130" i="1"/>
  <c r="E235" i="1"/>
  <c r="E206" i="1"/>
  <c r="E203" i="1"/>
  <c r="E192" i="1"/>
  <c r="E124" i="1"/>
  <c r="E95" i="1"/>
  <c r="E38" i="1"/>
  <c r="E14" i="1"/>
  <c r="E157" i="1" l="1"/>
  <c r="E156" i="1" s="1"/>
  <c r="E183" i="1"/>
  <c r="E68" i="1"/>
  <c r="E67" i="1" s="1"/>
  <c r="E6" i="1"/>
  <c r="E5" i="1" s="1"/>
  <c r="E34" i="1"/>
  <c r="E279" i="1" l="1"/>
</calcChain>
</file>

<file path=xl/sharedStrings.xml><?xml version="1.0" encoding="utf-8"?>
<sst xmlns="http://schemas.openxmlformats.org/spreadsheetml/2006/main" count="579" uniqueCount="479">
  <si>
    <t>1</t>
  </si>
  <si>
    <t>ROBOTY ROZBIÓRKOWE I PRZYGOTOWAWCZE</t>
  </si>
  <si>
    <t>2</t>
  </si>
  <si>
    <t>PZT</t>
  </si>
  <si>
    <t>2.1</t>
  </si>
  <si>
    <t>NAWIERZCHNIE UTWARDZONE</t>
  </si>
  <si>
    <t>2.1.1</t>
  </si>
  <si>
    <t>Korytowanie</t>
  </si>
  <si>
    <t>2.1.2</t>
  </si>
  <si>
    <t>A Konstrukcja i nawierzchnia dróg i dróg manewrowych - nawierzchnia asfaltowa</t>
  </si>
  <si>
    <t>2.1.2.1</t>
  </si>
  <si>
    <t>Podbudowa</t>
  </si>
  <si>
    <t>2.1.2.2</t>
  </si>
  <si>
    <t>Nawierzchnia</t>
  </si>
  <si>
    <t>2.1.3</t>
  </si>
  <si>
    <t>B Konstrukcja i nawierzchnia między torowiskiem przy hali - nawierzchnia betonowa</t>
  </si>
  <si>
    <t>2.1.3.1</t>
  </si>
  <si>
    <t>2.1.3.2</t>
  </si>
  <si>
    <t>2.1.4</t>
  </si>
  <si>
    <t>C Konstrukcja i nawierzchnia chodników i opaski - nawierzchnia z kostki brukowej</t>
  </si>
  <si>
    <t>2.1.4.1</t>
  </si>
  <si>
    <t>2.1.4.2</t>
  </si>
  <si>
    <t>2.1.5</t>
  </si>
  <si>
    <t>D Konstrukcja i nawierzchnia placu składowego w miejscu starej wiaty -nawierzchnia z betonu</t>
  </si>
  <si>
    <t>2.1.5.1</t>
  </si>
  <si>
    <t>2.1.5.2</t>
  </si>
  <si>
    <t>2.1.6</t>
  </si>
  <si>
    <t>E Konstrukcja i nawierzchnia przed budynkiem głównym - nawierzchnia z kostki granitowej</t>
  </si>
  <si>
    <t>2.1.6.1</t>
  </si>
  <si>
    <t>2.1.6.2</t>
  </si>
  <si>
    <t>2.1.7</t>
  </si>
  <si>
    <t>Krawężniki i obrzeża</t>
  </si>
  <si>
    <t>2.1.7.1</t>
  </si>
  <si>
    <t>Krawężniki</t>
  </si>
  <si>
    <t>2.1.7.2</t>
  </si>
  <si>
    <t>Obrzeża</t>
  </si>
  <si>
    <t>2.1.8</t>
  </si>
  <si>
    <t>Oznakowanie nawierzchni utwardzonych</t>
  </si>
  <si>
    <t>2.2</t>
  </si>
  <si>
    <t>ZIELEŃ</t>
  </si>
  <si>
    <t>2.2.1</t>
  </si>
  <si>
    <t>Wycinka i karczowanie drzew</t>
  </si>
  <si>
    <t>2.2.2</t>
  </si>
  <si>
    <t>Trawnik</t>
  </si>
  <si>
    <t>2.2.3</t>
  </si>
  <si>
    <t>Niecki</t>
  </si>
  <si>
    <t>2.2.4</t>
  </si>
  <si>
    <t>Nasadzenia</t>
  </si>
  <si>
    <t>2.3</t>
  </si>
  <si>
    <t>WIATA I INNE ELEMENTY MONTAŻOWE</t>
  </si>
  <si>
    <t>3</t>
  </si>
  <si>
    <t>KOTŁOWNIA</t>
  </si>
  <si>
    <t>3.1</t>
  </si>
  <si>
    <t>Roboty ziemne</t>
  </si>
  <si>
    <t>3.1.1</t>
  </si>
  <si>
    <t>Wykopy</t>
  </si>
  <si>
    <t>3.1.2</t>
  </si>
  <si>
    <t>Zasypywanie wykopów</t>
  </si>
  <si>
    <t>3.2</t>
  </si>
  <si>
    <t>Konstrukcja</t>
  </si>
  <si>
    <t>3.2.1</t>
  </si>
  <si>
    <t>Podkłady</t>
  </si>
  <si>
    <t>3.2.2</t>
  </si>
  <si>
    <t>Ławy fundamentowe</t>
  </si>
  <si>
    <t>3.2.3</t>
  </si>
  <si>
    <t>Ściany żelbetowe</t>
  </si>
  <si>
    <t>3.2.4</t>
  </si>
  <si>
    <t>Belki, nadproża, wieńce</t>
  </si>
  <si>
    <t>3.2.5</t>
  </si>
  <si>
    <t>Słupy</t>
  </si>
  <si>
    <t>3.2.6</t>
  </si>
  <si>
    <t>Stropy</t>
  </si>
  <si>
    <t>3.2.7</t>
  </si>
  <si>
    <t>Zbrojenie fundamentów</t>
  </si>
  <si>
    <t>3.3</t>
  </si>
  <si>
    <t>Izolacja fundamentów</t>
  </si>
  <si>
    <t>3.4</t>
  </si>
  <si>
    <t>Posadzka</t>
  </si>
  <si>
    <t>3.5</t>
  </si>
  <si>
    <t>Ściany murowe</t>
  </si>
  <si>
    <t>3.6</t>
  </si>
  <si>
    <t>Wykończenie wewnętrzne</t>
  </si>
  <si>
    <t>3.7</t>
  </si>
  <si>
    <t>Stolarka</t>
  </si>
  <si>
    <t>3.8</t>
  </si>
  <si>
    <t>Wykończenie zewnętrzne</t>
  </si>
  <si>
    <t>4</t>
  </si>
  <si>
    <t>ŚCIANA SZCZYTOWA</t>
  </si>
  <si>
    <t>4.1</t>
  </si>
  <si>
    <t>ROZBIÓRKI</t>
  </si>
  <si>
    <t>4.2</t>
  </si>
  <si>
    <t>ROBOTY ZIEMNE</t>
  </si>
  <si>
    <t>4.3</t>
  </si>
  <si>
    <t>KONSTRUKCJA</t>
  </si>
  <si>
    <t>4.3.1</t>
  </si>
  <si>
    <t>4.3.2</t>
  </si>
  <si>
    <t>4.3.3</t>
  </si>
  <si>
    <t>Stopy fundamentowe</t>
  </si>
  <si>
    <t>4.3.4</t>
  </si>
  <si>
    <t>Wzmocnienie fundamentów</t>
  </si>
  <si>
    <t>4.3.5</t>
  </si>
  <si>
    <t>4.3.6</t>
  </si>
  <si>
    <t>Ściany</t>
  </si>
  <si>
    <t>4.3.7</t>
  </si>
  <si>
    <t>4.3.8</t>
  </si>
  <si>
    <t>Zbrojenie konstrukcji żelbetowej</t>
  </si>
  <si>
    <t>4.4</t>
  </si>
  <si>
    <t>IZOLACJA FUNDAMENTÓW</t>
  </si>
  <si>
    <t>4.5</t>
  </si>
  <si>
    <t>ROBOTY MUROWE</t>
  </si>
  <si>
    <t>4.6</t>
  </si>
  <si>
    <t>ROBOTY WYKOŃCZENIOWE</t>
  </si>
  <si>
    <t>BUDYNEK</t>
  </si>
  <si>
    <t>1.1</t>
  </si>
  <si>
    <t>ROBOTY MUROWE/GK</t>
  </si>
  <si>
    <t>1.2</t>
  </si>
  <si>
    <t>1.2.1</t>
  </si>
  <si>
    <t>Posadzka na gruncie P0.1a, P0.1b, P0.2b</t>
  </si>
  <si>
    <t>1.2.2</t>
  </si>
  <si>
    <t>Posadzka na gruncie P0.1c, P0.2a</t>
  </si>
  <si>
    <t>1.2.3</t>
  </si>
  <si>
    <t>Posadzka na gruncie P0.3, S1.1</t>
  </si>
  <si>
    <t>1.2.4</t>
  </si>
  <si>
    <t>Posadzka na gruncie P0.4a (hala serwisowa, obniżenia na -0,80)</t>
  </si>
  <si>
    <t>1.2.5</t>
  </si>
  <si>
    <t>Posadzka na gruncie P0.4b (hala serwisowa, kanały serwisowe)</t>
  </si>
  <si>
    <t>1.2.6</t>
  </si>
  <si>
    <t>Posadzka na gruncie P0.4c (hala serwisowa, kanał w myjni)</t>
  </si>
  <si>
    <t>Posadzka na gruncie P0.4d (zagłębienia pod separatory, kanały instalacyjne podposadzkowe)</t>
  </si>
  <si>
    <t>Warstwy podposadzkowe P1.1, P1.2, P1.3, P1.4, P.1.6, S1.2</t>
  </si>
  <si>
    <t>Warstwy podposadzkowe P1.5</t>
  </si>
  <si>
    <t>1.3</t>
  </si>
  <si>
    <t>WYKOŃCZENIE WEWNĘTRZNE</t>
  </si>
  <si>
    <t>Wykończenie posadzek</t>
  </si>
  <si>
    <t>Wykończenie ścian</t>
  </si>
  <si>
    <t>Wykończenie stropów</t>
  </si>
  <si>
    <t>Elementy montażowe</t>
  </si>
  <si>
    <t>Windy</t>
  </si>
  <si>
    <t>1.4</t>
  </si>
  <si>
    <t>DACH</t>
  </si>
  <si>
    <t>Pokrycie dachu - D1</t>
  </si>
  <si>
    <t>Pokrycie dachu - D2</t>
  </si>
  <si>
    <t>Wykończenie attyk</t>
  </si>
  <si>
    <t>WYKOŃCZENIE ZEWNĘTRZNE</t>
  </si>
  <si>
    <t>STOLARKA</t>
  </si>
  <si>
    <t>Drzwi zewnętrzne</t>
  </si>
  <si>
    <t>Drzwi wewnętrzne</t>
  </si>
  <si>
    <t>Ściany wewnętrzne aluminiowe</t>
  </si>
  <si>
    <t>Okna zewnętrzne</t>
  </si>
  <si>
    <t>Okna wewnętrzne</t>
  </si>
  <si>
    <t>Bramy</t>
  </si>
  <si>
    <t>WYPOSAŻENIE</t>
  </si>
  <si>
    <t>Wyposażenie technologiczne</t>
  </si>
  <si>
    <t>Główna hala</t>
  </si>
  <si>
    <t>Naprawa zestawów kołowych</t>
  </si>
  <si>
    <t>Naprawa ram</t>
  </si>
  <si>
    <t>Pokój akumulatorów</t>
  </si>
  <si>
    <t>Narzędziownia</t>
  </si>
  <si>
    <t>Warsztat mechaniczny naprawy silników</t>
  </si>
  <si>
    <t>Dział Hydrauliki, Pneumatyki i Podbijania</t>
  </si>
  <si>
    <t>Laboratorium</t>
  </si>
  <si>
    <t>Elektryka i elektronika</t>
  </si>
  <si>
    <t>Ślusarstwo</t>
  </si>
  <si>
    <t>Spawalnictwo</t>
  </si>
  <si>
    <t>Stolarstwo</t>
  </si>
  <si>
    <t>Myjnia</t>
  </si>
  <si>
    <t>Lakiernia</t>
  </si>
  <si>
    <t>Pozostałe</t>
  </si>
  <si>
    <t>Wyposażenie ruchome</t>
  </si>
  <si>
    <t>Wyposażenie łazienek</t>
  </si>
  <si>
    <t>Lp.</t>
  </si>
  <si>
    <t>Nazwa</t>
  </si>
  <si>
    <t>Wartość netto</t>
  </si>
  <si>
    <t>Wartość brutto</t>
  </si>
  <si>
    <t>PRZYŁĄCZA, KOLIZJE, PRZEKŁADKI</t>
  </si>
  <si>
    <t>INSTALACJE ELEKTRYCZNE</t>
  </si>
  <si>
    <t>Stacja elektroenergetyczna</t>
  </si>
  <si>
    <t>Rozdzielnice elektryczne</t>
  </si>
  <si>
    <t>Okablowanie</t>
  </si>
  <si>
    <t>Trasy kablowe</t>
  </si>
  <si>
    <t>Oświetlenie</t>
  </si>
  <si>
    <t>Instalacja uziemiająca/odgromowa</t>
  </si>
  <si>
    <t>Osprzęt elektryczny</t>
  </si>
  <si>
    <t>Uszczelnienia pożarowe</t>
  </si>
  <si>
    <t>Instalacja fotowoltaiczna</t>
  </si>
  <si>
    <t>Próby i pomiary elektryczne</t>
  </si>
  <si>
    <t>INSTALACJE TELETECHNICZNE</t>
  </si>
  <si>
    <t>Instalacja teleinformatyczna</t>
  </si>
  <si>
    <t>System kontroli dostępu</t>
  </si>
  <si>
    <t>System telewizji dozorowej</t>
  </si>
  <si>
    <t>System sygnalizacji włamania i napadu</t>
  </si>
  <si>
    <t>System sygnalizacji pożarowej</t>
  </si>
  <si>
    <t>System oddymiania</t>
  </si>
  <si>
    <t>INSTALACJA WENTYLACJI</t>
  </si>
  <si>
    <t>INSTALACJA KLIMATYZACJI</t>
  </si>
  <si>
    <t>INSTALACJA KANALIZACJI SANITARNEJ</t>
  </si>
  <si>
    <t>Rury, wpusty</t>
  </si>
  <si>
    <t>Przybory</t>
  </si>
  <si>
    <t>Płukanie, próby szczelności</t>
  </si>
  <si>
    <t>INSTALACJA KANALIZACJI TECHNOLOGICZNEJ</t>
  </si>
  <si>
    <t>5</t>
  </si>
  <si>
    <t>INSTALACJA KANALIZACJI TECHNOLOGICZNEJ MYJNI</t>
  </si>
  <si>
    <t>5.1</t>
  </si>
  <si>
    <t>5.2</t>
  </si>
  <si>
    <t>5.3</t>
  </si>
  <si>
    <t>6</t>
  </si>
  <si>
    <t>INSTALACJA KANALIZACJI DESZCZOWEJ</t>
  </si>
  <si>
    <t>6.1</t>
  </si>
  <si>
    <t>6.2</t>
  </si>
  <si>
    <t>7</t>
  </si>
  <si>
    <t>INSTALACJA KANALIZACJI DESZCZOWEJ AWARYJNEJ</t>
  </si>
  <si>
    <t>7.1</t>
  </si>
  <si>
    <t>7.2</t>
  </si>
  <si>
    <t>8</t>
  </si>
  <si>
    <t>INSTALACJA WODOCIĄGOWA</t>
  </si>
  <si>
    <t>8.1</t>
  </si>
  <si>
    <t>Rury</t>
  </si>
  <si>
    <t>8.2</t>
  </si>
  <si>
    <t>Izolacja termiczna, roszeniowa</t>
  </si>
  <si>
    <t>8.3</t>
  </si>
  <si>
    <t>Armatura</t>
  </si>
  <si>
    <t>8.4</t>
  </si>
  <si>
    <t>Baterie</t>
  </si>
  <si>
    <t>8.5</t>
  </si>
  <si>
    <t>Płukanie, próby szczelności, uruchomienie instalacji</t>
  </si>
  <si>
    <t>9</t>
  </si>
  <si>
    <t>INSTALACJA GAZOWA</t>
  </si>
  <si>
    <t>9.1</t>
  </si>
  <si>
    <t>9.2</t>
  </si>
  <si>
    <t>Armatura, skrzynki</t>
  </si>
  <si>
    <t>9.3</t>
  </si>
  <si>
    <t>10</t>
  </si>
  <si>
    <t>INSTALACJA CENTRALNEGO OGRZEWANIA - PROMIENNIKI</t>
  </si>
  <si>
    <t>10.1</t>
  </si>
  <si>
    <t>10.2</t>
  </si>
  <si>
    <t>Izolacja termiczna</t>
  </si>
  <si>
    <t>10.3</t>
  </si>
  <si>
    <t>10.4</t>
  </si>
  <si>
    <t>10.5</t>
  </si>
  <si>
    <t>Inne</t>
  </si>
  <si>
    <t>11</t>
  </si>
  <si>
    <t>INSTALACJA CIEPŁA TECHNOLOGICZNEGO</t>
  </si>
  <si>
    <t>11.1</t>
  </si>
  <si>
    <t>11.2</t>
  </si>
  <si>
    <t>11.3</t>
  </si>
  <si>
    <t>11.4</t>
  </si>
  <si>
    <t>11.5</t>
  </si>
  <si>
    <t>12</t>
  </si>
  <si>
    <t>INSTALACJA CENTRALNEGO OGRZEWANIA - NAGRZEWNICE</t>
  </si>
  <si>
    <t>12.1</t>
  </si>
  <si>
    <t>12.2</t>
  </si>
  <si>
    <t>12.3</t>
  </si>
  <si>
    <t>Urządzenia</t>
  </si>
  <si>
    <t>12.4</t>
  </si>
  <si>
    <t>12.5</t>
  </si>
  <si>
    <t>12.6</t>
  </si>
  <si>
    <t>13</t>
  </si>
  <si>
    <t>INSTALACJA CENTRALNEGO OGRZEWANIA</t>
  </si>
  <si>
    <t>13.1</t>
  </si>
  <si>
    <t>13.2</t>
  </si>
  <si>
    <t>13.3</t>
  </si>
  <si>
    <t>Grzejniki płytowe</t>
  </si>
  <si>
    <t>13.4</t>
  </si>
  <si>
    <t>Rozdzielacze</t>
  </si>
  <si>
    <t>13.5</t>
  </si>
  <si>
    <t>13.6</t>
  </si>
  <si>
    <t>13.7</t>
  </si>
  <si>
    <t>14</t>
  </si>
  <si>
    <t>15</t>
  </si>
  <si>
    <t>INSTALACJA SPRĘŻONEGO POWIETRZA</t>
  </si>
  <si>
    <t xml:space="preserve">INSTALACJE ZWNĘTRZNE </t>
  </si>
  <si>
    <t>I</t>
  </si>
  <si>
    <t>II</t>
  </si>
  <si>
    <t>IV</t>
  </si>
  <si>
    <t>III</t>
  </si>
  <si>
    <t>V</t>
  </si>
  <si>
    <t>BRANŻA ZAGOSPODAROWANIE TERENU</t>
  </si>
  <si>
    <t>BRANŻA BUDOWLANA</t>
  </si>
  <si>
    <t>BRANŻA ELEKTRYCZNA</t>
  </si>
  <si>
    <t>BRANŻA SANITARNA</t>
  </si>
  <si>
    <t>BRANŻA TOROWA</t>
  </si>
  <si>
    <t>ROBOTY TOROWE</t>
  </si>
  <si>
    <t>Drenaż</t>
  </si>
  <si>
    <t>Płyta torowa</t>
  </si>
  <si>
    <t>1.1.1</t>
  </si>
  <si>
    <t>1.1.2</t>
  </si>
  <si>
    <t>1.1.3</t>
  </si>
  <si>
    <t>ROBOTY FUNDAMENTOWE</t>
  </si>
  <si>
    <t>Ściany fundamentowe</t>
  </si>
  <si>
    <t>Belki przejazdowe i podwalinowe</t>
  </si>
  <si>
    <t>Fundament obrotnicy</t>
  </si>
  <si>
    <t>Rampy</t>
  </si>
  <si>
    <t>Kanały</t>
  </si>
  <si>
    <t>Płyta podszybia</t>
  </si>
  <si>
    <t>IZOLACJE FUNDAMENTÓW</t>
  </si>
  <si>
    <t>KONSTRUKCJA NAZIEMNA</t>
  </si>
  <si>
    <t>Słupy prefabrykowane</t>
  </si>
  <si>
    <t>Belki prefabrykowane</t>
  </si>
  <si>
    <t>Schody wewnętrzne</t>
  </si>
  <si>
    <t>KONSTRUKCJA STALOWA</t>
  </si>
  <si>
    <t>1.1.4</t>
  </si>
  <si>
    <t>1.1.5</t>
  </si>
  <si>
    <t>1.1.6</t>
  </si>
  <si>
    <t>1.1.7</t>
  </si>
  <si>
    <t>1.1.8</t>
  </si>
  <si>
    <t>1.1.9</t>
  </si>
  <si>
    <t>1.1.10</t>
  </si>
  <si>
    <t>OŚWIETLENIE ZEWNĘTRZNE</t>
  </si>
  <si>
    <t>KANALIZACJA TELETECHNINCZA</t>
  </si>
  <si>
    <t>PRZEBUDOWA INSTNIEJACEJ KANALIZACJI TELETECHNINCZNEJ</t>
  </si>
  <si>
    <t>2.4</t>
  </si>
  <si>
    <t>PRZEBUDOWA LINII KABLOWYCH SN 15kV</t>
  </si>
  <si>
    <t>2.5</t>
  </si>
  <si>
    <t>ZASILANIE INSTALACJI W TERENIE</t>
  </si>
  <si>
    <t>Numer1</t>
  </si>
  <si>
    <t>Budowa torów kolejowych zewnętrznych</t>
  </si>
  <si>
    <t>Budowa torów kolejowych wewnętrznych</t>
  </si>
  <si>
    <t>Wykop z wywozem poza teren inwestycji</t>
  </si>
  <si>
    <t>Utylizacja gleby, gruzu, piasków</t>
  </si>
  <si>
    <t>Roboty pomiarowe przy liniowych robotach ziemnych - trasa kolei w terenie równinnym</t>
  </si>
  <si>
    <t>Mechaniczne profilowanie i zagęszczenie podłoża pod warstwy konstrukcyjne nawierzchni w gruncie kat. I-IV</t>
  </si>
  <si>
    <t>Warstwa wzmacniająca grunt pod warstwy technologiczne z geowłókniny seperacyjnej o szer. 4,0 m</t>
  </si>
  <si>
    <t>Warstwa wzmacniająca</t>
  </si>
  <si>
    <t>1.2.7.</t>
  </si>
  <si>
    <t>Mechaniczne wykonanie zagęszczonej warstwy tłucznia na gotowym podtorzu</t>
  </si>
  <si>
    <t>Układanie toru kolejowego montowanego na budowie na elementach betonowych</t>
  </si>
  <si>
    <t>Materiały nawierzchniowe dla toru klasycznego z szyn 49E1 montowanych na elementach betonowych</t>
  </si>
  <si>
    <t>Układanie toru kolejowego montowanego na budowie na podkładach drewnianych o rozstawie normalnym</t>
  </si>
  <si>
    <t>Materiały nawierzchniowe dla toru klasycznego z szyn 49E1 na podkładach drewnianych, rozstaw normalny</t>
  </si>
  <si>
    <t>Układanie różnych elementów nawierzchni kolejowej -kozioł oporowy samohamujący</t>
  </si>
  <si>
    <t>Układanie różnych elementów nawierzchni kolejowej - kozioł oporowy z zasypką piaskową</t>
  </si>
  <si>
    <t>Grwarancyjne podbicie toru</t>
  </si>
  <si>
    <t>Budowa systemu sterowania zwrotnicami</t>
  </si>
  <si>
    <t>Odtworzenie nawierzchni po robotach sieciowych</t>
  </si>
  <si>
    <t>VI</t>
  </si>
  <si>
    <t>KOSZTY OGÓLNE</t>
  </si>
  <si>
    <t>KOSZTY BUDOWY, NADZORÓW, GWARANCJI</t>
  </si>
  <si>
    <t>Suma</t>
  </si>
  <si>
    <t>1.3.</t>
  </si>
  <si>
    <t>1.3.1.</t>
  </si>
  <si>
    <t>1.3.2.</t>
  </si>
  <si>
    <t>1.3.3.</t>
  </si>
  <si>
    <t>1.3.4.</t>
  </si>
  <si>
    <t>Szalunek tracony</t>
  </si>
  <si>
    <t>PALE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</si>
  <si>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</si>
  <si>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</si>
  <si>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</si>
  <si>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</si>
  <si>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</si>
  <si>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</si>
  <si>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</si>
  <si>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</si>
  <si>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</si>
  <si>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Fundament pod tokarką</t>
  </si>
  <si>
    <t>Fundament myjni</t>
  </si>
  <si>
    <t>Fundament komory pneumatycznej</t>
  </si>
  <si>
    <t>Fundament kabiny lakierni</t>
  </si>
  <si>
    <t>Płyta pod zbiornik retencyjny</t>
  </si>
  <si>
    <t>Płyta pod zbiornik ppoż</t>
  </si>
  <si>
    <t>Ściany oporowe</t>
  </si>
  <si>
    <t>Hydrofornia</t>
  </si>
  <si>
    <t>1.3.14.</t>
  </si>
  <si>
    <t>1.3.15.</t>
  </si>
  <si>
    <t>1.3.16.</t>
  </si>
  <si>
    <t>1.3.17.</t>
  </si>
  <si>
    <t>1.4.</t>
  </si>
  <si>
    <t>1.5.</t>
  </si>
  <si>
    <t>1.5.1.</t>
  </si>
  <si>
    <t>1.5.2.</t>
  </si>
  <si>
    <t>1.5.3.</t>
  </si>
  <si>
    <t>1.5.4.</t>
  </si>
  <si>
    <t>1.5.5.</t>
  </si>
  <si>
    <t>1.5.6.</t>
  </si>
  <si>
    <t>1.5.7.</t>
  </si>
  <si>
    <t>1.5.8.</t>
  </si>
  <si>
    <t>1.5.9.</t>
  </si>
  <si>
    <t>Wymiany</t>
  </si>
  <si>
    <t>1.6.</t>
  </si>
  <si>
    <t>1.7.</t>
  </si>
  <si>
    <t>1.8.</t>
  </si>
  <si>
    <t>1.8.1.</t>
  </si>
  <si>
    <t>1.8.2.</t>
  </si>
  <si>
    <t>1.8.3.</t>
  </si>
  <si>
    <t>1.8.4.</t>
  </si>
  <si>
    <t>1.8.5.</t>
  </si>
  <si>
    <t>1.8.6.</t>
  </si>
  <si>
    <t>1.8.7.</t>
  </si>
  <si>
    <t>1.8.8.</t>
  </si>
  <si>
    <t>1.8.9.</t>
  </si>
  <si>
    <t>1.9.</t>
  </si>
  <si>
    <t>1.9.1.</t>
  </si>
  <si>
    <t>1.9.2.</t>
  </si>
  <si>
    <t>1.9.3.</t>
  </si>
  <si>
    <t>1.9.4.</t>
  </si>
  <si>
    <t>1.9.5.</t>
  </si>
  <si>
    <t>1.10.</t>
  </si>
  <si>
    <t>1.10.1.</t>
  </si>
  <si>
    <t>1.10.2.</t>
  </si>
  <si>
    <t>1.10.3.</t>
  </si>
  <si>
    <t>1.10.4.</t>
  </si>
  <si>
    <t>1.11.</t>
  </si>
  <si>
    <t>1.12.</t>
  </si>
  <si>
    <t>1.12.1.</t>
  </si>
  <si>
    <t>1.12.2.</t>
  </si>
  <si>
    <t>1.12.3.</t>
  </si>
  <si>
    <t>1.12.4.</t>
  </si>
  <si>
    <t>1.12.5.</t>
  </si>
  <si>
    <t>1.12.6.</t>
  </si>
  <si>
    <t>1.13.</t>
  </si>
  <si>
    <t>1.13.1.</t>
  </si>
  <si>
    <t>1.13.1.1.</t>
  </si>
  <si>
    <t>1.13.1.2.</t>
  </si>
  <si>
    <t>1.13.1.3.</t>
  </si>
  <si>
    <t>1.13.1.4.</t>
  </si>
  <si>
    <t>1.13.1.5.</t>
  </si>
  <si>
    <t>1.13.1.6.</t>
  </si>
  <si>
    <t>1.13.1.7.</t>
  </si>
  <si>
    <t>1.13.1.8.</t>
  </si>
  <si>
    <t>1.13.1.9.</t>
  </si>
  <si>
    <t>1.13.1.10.</t>
  </si>
  <si>
    <t>1.13.1.11.</t>
  </si>
  <si>
    <t>1.13.1.12.</t>
  </si>
  <si>
    <t>1.13.1.13.</t>
  </si>
  <si>
    <t>1.13.1.14.</t>
  </si>
  <si>
    <t>1.13.1.15.</t>
  </si>
  <si>
    <t>1.13.2.</t>
  </si>
  <si>
    <t>1.13.3.</t>
  </si>
  <si>
    <t>System gadzenia gazem</t>
  </si>
  <si>
    <t>Kanalizacja sanitarna według odrębnego opracowania</t>
  </si>
  <si>
    <t>1.1.4.</t>
  </si>
  <si>
    <t>Skucie głowic pali</t>
  </si>
  <si>
    <t>1.8.10.</t>
  </si>
  <si>
    <t>Posadzka w hali serwisowej z jastrychu poliuretanowo-cementowego</t>
  </si>
  <si>
    <t>POSADZKI (posadzki z żywicy zgodnie z projektem f. Ingeo)</t>
  </si>
  <si>
    <t>W zakresie Zamawiającego</t>
  </si>
  <si>
    <t>Kruszywo pod geokratą/do wypełnienia geokraty</t>
  </si>
  <si>
    <t>Geokrata</t>
  </si>
  <si>
    <t>253'</t>
  </si>
  <si>
    <t>253''</t>
  </si>
  <si>
    <t>Warstwa wzmacniająca grunt pod warstwy technologiczne z geowłókniny seperacyjnej</t>
  </si>
  <si>
    <t>Rozjazdy krzyżowy podójny materiał + wbudowanie w tor</t>
  </si>
  <si>
    <t>259'</t>
  </si>
  <si>
    <t>Rozjazd zwyczajny R190 skos 1:6.6 + wbudowanie w tor</t>
  </si>
  <si>
    <t>Rozjazd zwyczajny R190 skos 1:9 + wbudowanie w tor</t>
  </si>
  <si>
    <t>Mechaniczne podbicie rozjazdów krzyżowych podwójnych podbijarką rozjazdową</t>
  </si>
  <si>
    <t>259''</t>
  </si>
  <si>
    <t>263'</t>
  </si>
  <si>
    <t>40 d.1.2.</t>
  </si>
  <si>
    <t>19 d.1.2.</t>
  </si>
  <si>
    <t>20 d.1.2.</t>
  </si>
  <si>
    <t>21 d.1.2.</t>
  </si>
  <si>
    <t>22 d.1.2.</t>
  </si>
  <si>
    <t>23 d.1.2.</t>
  </si>
  <si>
    <t>24 d.1.2.</t>
  </si>
  <si>
    <t>25 d.1.2.</t>
  </si>
  <si>
    <t>26 d.1.2.</t>
  </si>
  <si>
    <t>27 d.1.2.</t>
  </si>
  <si>
    <t>28 d.1.2.</t>
  </si>
  <si>
    <t>29 d.1.2.</t>
  </si>
  <si>
    <t>30 d.1.2.</t>
  </si>
  <si>
    <t>31 d.1.2.</t>
  </si>
  <si>
    <t>32 d.1.2.</t>
  </si>
  <si>
    <t>33 d.1.2.</t>
  </si>
  <si>
    <t>34 d.1.2.</t>
  </si>
  <si>
    <t>35 d.1.2.</t>
  </si>
  <si>
    <t>36 d.1.2.</t>
  </si>
  <si>
    <t>37 d.1.2.</t>
  </si>
  <si>
    <t>38 d.1.2.</t>
  </si>
  <si>
    <t>39 d.1.2.</t>
  </si>
  <si>
    <t>253'''</t>
  </si>
  <si>
    <t>Mechaniczne podbicie rozjazdów zwyczajnych skos 1:6.6 podbijarką rozjazdową</t>
  </si>
  <si>
    <t>263''</t>
  </si>
  <si>
    <t>41 d.1.2.</t>
  </si>
  <si>
    <t>42 d.1.2.</t>
  </si>
  <si>
    <t>Mechaniczne podbicie rozjazdów zwyczajnych skos 1:9 podbijarką rozjazdową</t>
  </si>
  <si>
    <t>264'</t>
  </si>
  <si>
    <t>43 d.1.2.</t>
  </si>
  <si>
    <t>Wykonanie obrotnicy torów, specyfikacja zgodnie z projektem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</si>
</sst>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5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4" fillId="0" borderId="0" xfId="0" applyFont="1"/>
    <xf numFmtId="0" fontId="4" fillId="2" borderId="0" xfId="0" applyFont="1" applyFill="1"/>
    <xf numFmtId="164" fontId="4" fillId="0" borderId="1" xfId="0" applyNumberFormat="1" applyFont="1" applyBorder="1"/>
    <xf numFmtId="164" fontId="4" fillId="2" borderId="1" xfId="0" applyNumberFormat="1" applyFont="1" applyFill="1" applyBorder="1"/>
    <xf numFmtId="0" fontId="4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2" borderId="1" xfId="0" applyFont="1" applyFill="1" applyBorder="1"/>
    <xf numFmtId="0" fontId="4" fillId="2" borderId="1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3" fontId="2" fillId="0" borderId="0" xfId="2" applyFont="1" applyFill="1"/>
    <xf numFmtId="16" fontId="2" fillId="0" borderId="1" xfId="0" applyNumberFormat="1" applyFont="1" applyBorder="1" applyAlignment="1">
      <alignment horizontal="right" vertical="center"/>
    </xf>
    <xf numFmtId="16" fontId="4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0" fontId="2" fillId="5" borderId="1" xfId="0" applyFont="1" applyFill="1" applyBorder="1"/>
    <xf numFmtId="0" fontId="4" fillId="5" borderId="1" xfId="0" applyFont="1" applyFill="1" applyBorder="1"/>
    <xf numFmtId="164" fontId="2" fillId="0" borderId="1" xfId="0" applyNumberFormat="1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5" borderId="1" xfId="1" applyFont="1" applyFill="1" applyBorder="1" applyAlignment="1">
      <alignment wrapText="1"/>
    </xf>
    <xf numFmtId="0" fontId="2" fillId="5" borderId="1" xfId="1" applyFont="1" applyFill="1" applyBorder="1" applyAlignment="1">
      <alignment vertical="top" wrapText="1"/>
    </xf>
    <xf numFmtId="0" fontId="2" fillId="5" borderId="1" xfId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/>
    </xf>
    <xf numFmtId="49" fontId="2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17" fontId="4" fillId="5" borderId="1" xfId="0" applyNumberFormat="1" applyFont="1" applyFill="1" applyBorder="1" applyAlignment="1">
      <alignment horizontal="right" vertical="center"/>
    </xf>
  </cellXfs>
  <cellStyles count="3">
    <cellStyle name="Dziesiętny" xfId="2" builtinId="3"/>
    <cellStyle name="Normalny" xfId="0" builtinId="0"/>
    <cellStyle name="Normalny 3" xfId="1" xr:uid="{3E52A402-4974-4FEB-92F9-1CFC16DFB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E96A-B417-4A70-B22B-BD0303835FD8}">
  <sheetPr codeName="Arkusz1"/>
  <dimension ref="A1:H279"/>
  <sheetViews>
    <sheetView tabSelected="1" zoomScaleNormal="100" workbookViewId="0">
      <selection activeCell="B73" sqref="A73:B73"/>
    </sheetView>
  </sheetViews>
  <sheetFormatPr defaultColWidth="8.85546875" defaultRowHeight="15" x14ac:dyDescent="0.25"/>
  <cols>
    <col min="1" max="1" width="8" style="2" customWidth="1"/>
    <col min="2" max="2" width="10.140625" style="3" bestFit="1" customWidth="1"/>
    <col min="3" max="3" width="75.7109375" style="4" customWidth="1"/>
    <col min="4" max="4" width="17.28515625" style="1" customWidth="1"/>
    <col min="5" max="5" width="17.42578125" style="1" customWidth="1"/>
    <col min="6" max="6" width="8.85546875" style="4"/>
    <col min="7" max="8" width="15.140625" style="4" bestFit="1" customWidth="1"/>
    <col min="9" max="16384" width="8.85546875" style="4"/>
  </cols>
  <sheetData>
    <row r="1" spans="1:5" ht="13.9" x14ac:dyDescent="0.25">
      <c r="E1" s="1">
        <v>1.23</v>
      </c>
    </row>
    <row r="2" spans="1:5" ht="43.9" customHeight="1" x14ac:dyDescent="0.25">
      <c r="A2" s="27" t="s">
        <v>314</v>
      </c>
      <c r="B2" s="14" t="s">
        <v>170</v>
      </c>
      <c r="C2" s="14" t="s">
        <v>171</v>
      </c>
      <c r="D2" s="15" t="s">
        <v>172</v>
      </c>
      <c r="E2" s="15" t="s">
        <v>173</v>
      </c>
    </row>
    <row r="3" spans="1:5" s="5" customFormat="1" x14ac:dyDescent="0.25">
      <c r="A3" s="28">
        <v>1</v>
      </c>
      <c r="B3" s="16" t="s">
        <v>271</v>
      </c>
      <c r="C3" s="17" t="s">
        <v>276</v>
      </c>
      <c r="D3" s="8">
        <f>D4+D5+D34+D52</f>
        <v>0</v>
      </c>
      <c r="E3" s="8">
        <f>D3*$E$1</f>
        <v>0</v>
      </c>
    </row>
    <row r="4" spans="1:5" s="5" customFormat="1" ht="14.25" x14ac:dyDescent="0.2">
      <c r="A4" s="18">
        <v>2</v>
      </c>
      <c r="B4" s="19" t="s">
        <v>0</v>
      </c>
      <c r="C4" s="20" t="s">
        <v>1</v>
      </c>
      <c r="D4" s="7"/>
      <c r="E4" s="7">
        <f>D4*$E$1</f>
        <v>0</v>
      </c>
    </row>
    <row r="5" spans="1:5" s="5" customFormat="1" ht="13.9" x14ac:dyDescent="0.25">
      <c r="A5" s="18">
        <v>3</v>
      </c>
      <c r="B5" s="19" t="s">
        <v>2</v>
      </c>
      <c r="C5" s="20" t="s">
        <v>3</v>
      </c>
      <c r="D5" s="7">
        <f>D6+D28+D33</f>
        <v>0</v>
      </c>
      <c r="E5" s="7">
        <f>E6+E28+E33</f>
        <v>0</v>
      </c>
    </row>
    <row r="6" spans="1:5" s="5" customFormat="1" ht="13.9" x14ac:dyDescent="0.25">
      <c r="A6" s="18">
        <v>4</v>
      </c>
      <c r="B6" s="19" t="s">
        <v>4</v>
      </c>
      <c r="C6" s="20" t="s">
        <v>5</v>
      </c>
      <c r="D6" s="7">
        <f>D7+D8+D11+D14+D17+D20+D23+D26+D27</f>
        <v>0</v>
      </c>
      <c r="E6" s="7">
        <f t="shared" ref="E6" si="0">E7+E8+E11+E14+E17+E20+E23+E26+E27</f>
        <v>0</v>
      </c>
    </row>
    <row r="7" spans="1:5" ht="13.9" x14ac:dyDescent="0.25">
      <c r="A7" s="13">
        <v>5</v>
      </c>
      <c r="B7" s="21" t="s">
        <v>6</v>
      </c>
      <c r="C7" s="22" t="s">
        <v>7</v>
      </c>
      <c r="D7" s="23"/>
      <c r="E7" s="23">
        <f t="shared" ref="E7:E66" si="1">D7*$E$1</f>
        <v>0</v>
      </c>
    </row>
    <row r="8" spans="1:5" x14ac:dyDescent="0.25">
      <c r="A8" s="13">
        <v>6</v>
      </c>
      <c r="B8" s="21" t="s">
        <v>8</v>
      </c>
      <c r="C8" s="22" t="s">
        <v>9</v>
      </c>
      <c r="D8" s="23">
        <f>D9+D10</f>
        <v>0</v>
      </c>
      <c r="E8" s="23">
        <f t="shared" ref="E8" si="2">E9+E10</f>
        <v>0</v>
      </c>
    </row>
    <row r="9" spans="1:5" ht="13.9" x14ac:dyDescent="0.25">
      <c r="A9" s="13">
        <v>7</v>
      </c>
      <c r="B9" s="21" t="s">
        <v>10</v>
      </c>
      <c r="C9" s="22" t="s">
        <v>11</v>
      </c>
      <c r="D9" s="23"/>
      <c r="E9" s="23">
        <f t="shared" si="1"/>
        <v>0</v>
      </c>
    </row>
    <row r="10" spans="1:5" ht="13.9" x14ac:dyDescent="0.25">
      <c r="A10" s="13">
        <v>8</v>
      </c>
      <c r="B10" s="21" t="s">
        <v>12</v>
      </c>
      <c r="C10" s="22" t="s">
        <v>13</v>
      </c>
      <c r="D10" s="23"/>
      <c r="E10" s="23">
        <f t="shared" si="1"/>
        <v>0</v>
      </c>
    </row>
    <row r="11" spans="1:5" x14ac:dyDescent="0.25">
      <c r="A11" s="13">
        <v>9</v>
      </c>
      <c r="B11" s="21" t="s">
        <v>14</v>
      </c>
      <c r="C11" s="22" t="s">
        <v>15</v>
      </c>
      <c r="D11" s="23">
        <f>D12+D13</f>
        <v>0</v>
      </c>
      <c r="E11" s="23">
        <f t="shared" ref="E11" si="3">E12+E13</f>
        <v>0</v>
      </c>
    </row>
    <row r="12" spans="1:5" ht="13.9" x14ac:dyDescent="0.25">
      <c r="A12" s="13">
        <v>10</v>
      </c>
      <c r="B12" s="21" t="s">
        <v>16</v>
      </c>
      <c r="C12" s="22" t="s">
        <v>11</v>
      </c>
      <c r="D12" s="23"/>
      <c r="E12" s="23">
        <f t="shared" si="1"/>
        <v>0</v>
      </c>
    </row>
    <row r="13" spans="1:5" ht="13.9" x14ac:dyDescent="0.25">
      <c r="A13" s="13">
        <v>11</v>
      </c>
      <c r="B13" s="21" t="s">
        <v>17</v>
      </c>
      <c r="C13" s="22" t="s">
        <v>13</v>
      </c>
      <c r="D13" s="23"/>
      <c r="E13" s="23">
        <f t="shared" si="1"/>
        <v>0</v>
      </c>
    </row>
    <row r="14" spans="1:5" x14ac:dyDescent="0.25">
      <c r="A14" s="13">
        <v>12</v>
      </c>
      <c r="B14" s="21" t="s">
        <v>18</v>
      </c>
      <c r="C14" s="22" t="s">
        <v>19</v>
      </c>
      <c r="D14" s="23">
        <f>D15+D16</f>
        <v>0</v>
      </c>
      <c r="E14" s="23">
        <f t="shared" ref="E14" si="4">E15+E16</f>
        <v>0</v>
      </c>
    </row>
    <row r="15" spans="1:5" ht="13.9" x14ac:dyDescent="0.25">
      <c r="A15" s="13">
        <v>13</v>
      </c>
      <c r="B15" s="21" t="s">
        <v>20</v>
      </c>
      <c r="C15" s="22" t="s">
        <v>11</v>
      </c>
      <c r="D15" s="23"/>
      <c r="E15" s="23">
        <f t="shared" si="1"/>
        <v>0</v>
      </c>
    </row>
    <row r="16" spans="1:5" ht="13.9" x14ac:dyDescent="0.25">
      <c r="A16" s="13">
        <v>14</v>
      </c>
      <c r="B16" s="21" t="s">
        <v>21</v>
      </c>
      <c r="C16" s="22" t="s">
        <v>13</v>
      </c>
      <c r="D16" s="23"/>
      <c r="E16" s="23">
        <f t="shared" si="1"/>
        <v>0</v>
      </c>
    </row>
    <row r="17" spans="1:5" x14ac:dyDescent="0.25">
      <c r="A17" s="13">
        <v>15</v>
      </c>
      <c r="B17" s="21" t="s">
        <v>22</v>
      </c>
      <c r="C17" s="22" t="s">
        <v>23</v>
      </c>
      <c r="D17" s="23">
        <f>D18+D19</f>
        <v>0</v>
      </c>
      <c r="E17" s="23">
        <f t="shared" ref="E17" si="5">E18+E19</f>
        <v>0</v>
      </c>
    </row>
    <row r="18" spans="1:5" ht="13.9" x14ac:dyDescent="0.25">
      <c r="A18" s="13">
        <v>16</v>
      </c>
      <c r="B18" s="21" t="s">
        <v>24</v>
      </c>
      <c r="C18" s="22" t="s">
        <v>11</v>
      </c>
      <c r="D18" s="23"/>
      <c r="E18" s="23">
        <f t="shared" si="1"/>
        <v>0</v>
      </c>
    </row>
    <row r="19" spans="1:5" ht="13.9" x14ac:dyDescent="0.25">
      <c r="A19" s="13">
        <v>17</v>
      </c>
      <c r="B19" s="21" t="s">
        <v>25</v>
      </c>
      <c r="C19" s="22" t="s">
        <v>13</v>
      </c>
      <c r="D19" s="23"/>
      <c r="E19" s="23">
        <f t="shared" si="1"/>
        <v>0</v>
      </c>
    </row>
    <row r="20" spans="1:5" x14ac:dyDescent="0.25">
      <c r="A20" s="13">
        <v>18</v>
      </c>
      <c r="B20" s="21" t="s">
        <v>26</v>
      </c>
      <c r="C20" s="22" t="s">
        <v>27</v>
      </c>
      <c r="D20" s="23">
        <f>D21+D22</f>
        <v>0</v>
      </c>
      <c r="E20" s="23">
        <f t="shared" ref="E20" si="6">E21+E22</f>
        <v>0</v>
      </c>
    </row>
    <row r="21" spans="1:5" ht="13.9" x14ac:dyDescent="0.25">
      <c r="A21" s="13">
        <v>19</v>
      </c>
      <c r="B21" s="21" t="s">
        <v>28</v>
      </c>
      <c r="C21" s="22" t="s">
        <v>11</v>
      </c>
      <c r="D21" s="23"/>
      <c r="E21" s="23">
        <f t="shared" si="1"/>
        <v>0</v>
      </c>
    </row>
    <row r="22" spans="1:5" ht="13.9" x14ac:dyDescent="0.25">
      <c r="A22" s="13">
        <v>20</v>
      </c>
      <c r="B22" s="21" t="s">
        <v>29</v>
      </c>
      <c r="C22" s="22" t="s">
        <v>13</v>
      </c>
      <c r="D22" s="23"/>
      <c r="E22" s="23">
        <f t="shared" si="1"/>
        <v>0</v>
      </c>
    </row>
    <row r="23" spans="1:5" x14ac:dyDescent="0.25">
      <c r="A23" s="13">
        <v>21</v>
      </c>
      <c r="B23" s="21" t="s">
        <v>30</v>
      </c>
      <c r="C23" s="22" t="s">
        <v>31</v>
      </c>
      <c r="D23" s="23">
        <f>D24+D25</f>
        <v>0</v>
      </c>
      <c r="E23" s="23">
        <f t="shared" ref="E23" si="7">E24+E25</f>
        <v>0</v>
      </c>
    </row>
    <row r="24" spans="1:5" x14ac:dyDescent="0.25">
      <c r="A24" s="13">
        <v>22</v>
      </c>
      <c r="B24" s="21" t="s">
        <v>32</v>
      </c>
      <c r="C24" s="22" t="s">
        <v>33</v>
      </c>
      <c r="D24" s="23"/>
      <c r="E24" s="23">
        <f t="shared" si="1"/>
        <v>0</v>
      </c>
    </row>
    <row r="25" spans="1:5" x14ac:dyDescent="0.25">
      <c r="A25" s="13">
        <v>23</v>
      </c>
      <c r="B25" s="21" t="s">
        <v>34</v>
      </c>
      <c r="C25" s="22" t="s">
        <v>35</v>
      </c>
      <c r="D25" s="23"/>
      <c r="E25" s="23">
        <f t="shared" si="1"/>
        <v>0</v>
      </c>
    </row>
    <row r="26" spans="1:5" ht="13.9" x14ac:dyDescent="0.25">
      <c r="A26" s="13">
        <v>24</v>
      </c>
      <c r="B26" s="21" t="s">
        <v>36</v>
      </c>
      <c r="C26" s="22" t="s">
        <v>37</v>
      </c>
      <c r="D26" s="23"/>
      <c r="E26" s="23">
        <f t="shared" si="1"/>
        <v>0</v>
      </c>
    </row>
    <row r="27" spans="1:5" ht="13.9" x14ac:dyDescent="0.25">
      <c r="A27" s="13">
        <v>25</v>
      </c>
      <c r="B27" s="21"/>
      <c r="C27" s="22" t="s">
        <v>333</v>
      </c>
      <c r="D27" s="23"/>
      <c r="E27" s="23"/>
    </row>
    <row r="28" spans="1:5" s="5" customFormat="1" x14ac:dyDescent="0.25">
      <c r="A28" s="13">
        <v>26</v>
      </c>
      <c r="B28" s="19" t="s">
        <v>38</v>
      </c>
      <c r="C28" s="20" t="s">
        <v>39</v>
      </c>
      <c r="D28" s="7">
        <f>D29+D30+D31+D32</f>
        <v>0</v>
      </c>
      <c r="E28" s="7">
        <f t="shared" ref="E28" si="8">E29+E30+E31+E32</f>
        <v>0</v>
      </c>
    </row>
    <row r="29" spans="1:5" ht="13.9" x14ac:dyDescent="0.25">
      <c r="A29" s="13">
        <v>27</v>
      </c>
      <c r="B29" s="21" t="s">
        <v>40</v>
      </c>
      <c r="C29" s="22" t="s">
        <v>41</v>
      </c>
      <c r="D29" s="23"/>
      <c r="E29" s="23">
        <f t="shared" si="1"/>
        <v>0</v>
      </c>
    </row>
    <row r="30" spans="1:5" ht="13.9" x14ac:dyDescent="0.25">
      <c r="A30" s="13">
        <v>28</v>
      </c>
      <c r="B30" s="21" t="s">
        <v>42</v>
      </c>
      <c r="C30" s="22" t="s">
        <v>43</v>
      </c>
      <c r="D30" s="23"/>
      <c r="E30" s="23">
        <f t="shared" si="1"/>
        <v>0</v>
      </c>
    </row>
    <row r="31" spans="1:5" ht="13.9" x14ac:dyDescent="0.25">
      <c r="A31" s="13">
        <v>29</v>
      </c>
      <c r="B31" s="21" t="s">
        <v>44</v>
      </c>
      <c r="C31" s="22" t="s">
        <v>45</v>
      </c>
      <c r="D31" s="23"/>
      <c r="E31" s="23">
        <f t="shared" si="1"/>
        <v>0</v>
      </c>
    </row>
    <row r="32" spans="1:5" ht="13.9" x14ac:dyDescent="0.25">
      <c r="A32" s="13">
        <v>30</v>
      </c>
      <c r="B32" s="21" t="s">
        <v>46</v>
      </c>
      <c r="C32" s="22" t="s">
        <v>47</v>
      </c>
      <c r="D32" s="23"/>
      <c r="E32" s="23">
        <f t="shared" si="1"/>
        <v>0</v>
      </c>
    </row>
    <row r="33" spans="1:5" s="5" customFormat="1" x14ac:dyDescent="0.25">
      <c r="A33" s="13">
        <v>31</v>
      </c>
      <c r="B33" s="19" t="s">
        <v>48</v>
      </c>
      <c r="C33" s="20" t="s">
        <v>49</v>
      </c>
      <c r="D33" s="7"/>
      <c r="E33" s="7">
        <f t="shared" si="1"/>
        <v>0</v>
      </c>
    </row>
    <row r="34" spans="1:5" s="5" customFormat="1" x14ac:dyDescent="0.25">
      <c r="A34" s="13">
        <v>32</v>
      </c>
      <c r="B34" s="19" t="s">
        <v>50</v>
      </c>
      <c r="C34" s="20" t="s">
        <v>51</v>
      </c>
      <c r="D34" s="7">
        <f>D35+D38+D46+D47+D48+D49+D50+D51</f>
        <v>0</v>
      </c>
      <c r="E34" s="7">
        <f t="shared" ref="E34" si="9">E35+E38+E46+E47+E48+E49+E50+E51</f>
        <v>0</v>
      </c>
    </row>
    <row r="35" spans="1:5" s="5" customFormat="1" ht="13.9" x14ac:dyDescent="0.25">
      <c r="A35" s="13">
        <v>33</v>
      </c>
      <c r="B35" s="19" t="s">
        <v>52</v>
      </c>
      <c r="C35" s="20" t="s">
        <v>53</v>
      </c>
      <c r="D35" s="7">
        <f>D36+D37</f>
        <v>0</v>
      </c>
      <c r="E35" s="7">
        <f t="shared" ref="E35" si="10">E36+E37</f>
        <v>0</v>
      </c>
    </row>
    <row r="36" spans="1:5" ht="13.9" x14ac:dyDescent="0.25">
      <c r="A36" s="13">
        <v>34</v>
      </c>
      <c r="B36" s="21" t="s">
        <v>54</v>
      </c>
      <c r="C36" s="22" t="s">
        <v>55</v>
      </c>
      <c r="D36" s="23"/>
      <c r="E36" s="23">
        <f t="shared" si="1"/>
        <v>0</v>
      </c>
    </row>
    <row r="37" spans="1:5" x14ac:dyDescent="0.25">
      <c r="A37" s="13">
        <v>35</v>
      </c>
      <c r="B37" s="21" t="s">
        <v>56</v>
      </c>
      <c r="C37" s="22" t="s">
        <v>57</v>
      </c>
      <c r="D37" s="23"/>
      <c r="E37" s="23">
        <f t="shared" si="1"/>
        <v>0</v>
      </c>
    </row>
    <row r="38" spans="1:5" s="5" customFormat="1" ht="13.9" x14ac:dyDescent="0.25">
      <c r="A38" s="13">
        <v>36</v>
      </c>
      <c r="B38" s="19" t="s">
        <v>58</v>
      </c>
      <c r="C38" s="20" t="s">
        <v>59</v>
      </c>
      <c r="D38" s="7">
        <f>D39+D40+D41+D42+D43+D44+D45</f>
        <v>0</v>
      </c>
      <c r="E38" s="7">
        <f t="shared" ref="E38" si="11">E39+E40+E41+E42+E43+E44+E45</f>
        <v>0</v>
      </c>
    </row>
    <row r="39" spans="1:5" x14ac:dyDescent="0.25">
      <c r="A39" s="13">
        <v>37</v>
      </c>
      <c r="B39" s="21" t="s">
        <v>60</v>
      </c>
      <c r="C39" s="22" t="s">
        <v>61</v>
      </c>
      <c r="D39" s="23"/>
      <c r="E39" s="23">
        <f t="shared" si="1"/>
        <v>0</v>
      </c>
    </row>
    <row r="40" spans="1:5" x14ac:dyDescent="0.25">
      <c r="A40" s="13">
        <v>38</v>
      </c>
      <c r="B40" s="21" t="s">
        <v>62</v>
      </c>
      <c r="C40" s="22" t="s">
        <v>63</v>
      </c>
      <c r="D40" s="23"/>
      <c r="E40" s="23">
        <f t="shared" si="1"/>
        <v>0</v>
      </c>
    </row>
    <row r="41" spans="1:5" x14ac:dyDescent="0.25">
      <c r="A41" s="13">
        <v>39</v>
      </c>
      <c r="B41" s="21" t="s">
        <v>64</v>
      </c>
      <c r="C41" s="22" t="s">
        <v>65</v>
      </c>
      <c r="D41" s="23"/>
      <c r="E41" s="23">
        <f t="shared" si="1"/>
        <v>0</v>
      </c>
    </row>
    <row r="42" spans="1:5" x14ac:dyDescent="0.25">
      <c r="A42" s="13">
        <v>40</v>
      </c>
      <c r="B42" s="21" t="s">
        <v>66</v>
      </c>
      <c r="C42" s="22" t="s">
        <v>67</v>
      </c>
      <c r="D42" s="23"/>
      <c r="E42" s="23">
        <f t="shared" si="1"/>
        <v>0</v>
      </c>
    </row>
    <row r="43" spans="1:5" x14ac:dyDescent="0.25">
      <c r="A43" s="13">
        <v>41</v>
      </c>
      <c r="B43" s="21" t="s">
        <v>68</v>
      </c>
      <c r="C43" s="22" t="s">
        <v>69</v>
      </c>
      <c r="D43" s="23"/>
      <c r="E43" s="23">
        <f t="shared" si="1"/>
        <v>0</v>
      </c>
    </row>
    <row r="44" spans="1:5" ht="13.9" x14ac:dyDescent="0.25">
      <c r="A44" s="13">
        <v>42</v>
      </c>
      <c r="B44" s="21" t="s">
        <v>70</v>
      </c>
      <c r="C44" s="22" t="s">
        <v>71</v>
      </c>
      <c r="D44" s="23"/>
      <c r="E44" s="23">
        <f t="shared" si="1"/>
        <v>0</v>
      </c>
    </row>
    <row r="45" spans="1:5" x14ac:dyDescent="0.25">
      <c r="A45" s="13">
        <v>43</v>
      </c>
      <c r="B45" s="21" t="s">
        <v>72</v>
      </c>
      <c r="C45" s="22" t="s">
        <v>73</v>
      </c>
      <c r="D45" s="23"/>
      <c r="E45" s="23">
        <f t="shared" si="1"/>
        <v>0</v>
      </c>
    </row>
    <row r="46" spans="1:5" s="5" customFormat="1" x14ac:dyDescent="0.25">
      <c r="A46" s="13">
        <v>44</v>
      </c>
      <c r="B46" s="19" t="s">
        <v>74</v>
      </c>
      <c r="C46" s="20" t="s">
        <v>75</v>
      </c>
      <c r="D46" s="7"/>
      <c r="E46" s="7">
        <f t="shared" si="1"/>
        <v>0</v>
      </c>
    </row>
    <row r="47" spans="1:5" s="5" customFormat="1" ht="13.9" x14ac:dyDescent="0.25">
      <c r="A47" s="13">
        <v>45</v>
      </c>
      <c r="B47" s="19" t="s">
        <v>76</v>
      </c>
      <c r="C47" s="20" t="s">
        <v>77</v>
      </c>
      <c r="D47" s="7"/>
      <c r="E47" s="7">
        <f t="shared" si="1"/>
        <v>0</v>
      </c>
    </row>
    <row r="48" spans="1:5" s="5" customFormat="1" x14ac:dyDescent="0.25">
      <c r="A48" s="13">
        <v>46</v>
      </c>
      <c r="B48" s="19" t="s">
        <v>78</v>
      </c>
      <c r="C48" s="20" t="s">
        <v>79</v>
      </c>
      <c r="D48" s="7"/>
      <c r="E48" s="7">
        <f t="shared" si="1"/>
        <v>0</v>
      </c>
    </row>
    <row r="49" spans="1:5" s="5" customFormat="1" x14ac:dyDescent="0.25">
      <c r="A49" s="13">
        <v>47</v>
      </c>
      <c r="B49" s="19" t="s">
        <v>80</v>
      </c>
      <c r="C49" s="20" t="s">
        <v>81</v>
      </c>
      <c r="D49" s="7"/>
      <c r="E49" s="7">
        <f t="shared" si="1"/>
        <v>0</v>
      </c>
    </row>
    <row r="50" spans="1:5" s="5" customFormat="1" ht="13.9" x14ac:dyDescent="0.25">
      <c r="A50" s="13">
        <v>48</v>
      </c>
      <c r="B50" s="19" t="s">
        <v>82</v>
      </c>
      <c r="C50" s="20" t="s">
        <v>83</v>
      </c>
      <c r="D50" s="7"/>
      <c r="E50" s="7">
        <f t="shared" si="1"/>
        <v>0</v>
      </c>
    </row>
    <row r="51" spans="1:5" s="5" customFormat="1" x14ac:dyDescent="0.25">
      <c r="A51" s="13">
        <v>49</v>
      </c>
      <c r="B51" s="19" t="s">
        <v>84</v>
      </c>
      <c r="C51" s="20" t="s">
        <v>85</v>
      </c>
      <c r="D51" s="7"/>
      <c r="E51" s="7">
        <f t="shared" si="1"/>
        <v>0</v>
      </c>
    </row>
    <row r="52" spans="1:5" s="5" customFormat="1" x14ac:dyDescent="0.25">
      <c r="A52" s="13">
        <v>50</v>
      </c>
      <c r="B52" s="19" t="s">
        <v>86</v>
      </c>
      <c r="C52" s="20" t="s">
        <v>87</v>
      </c>
      <c r="D52" s="7">
        <f>D53+D54+D55+D64+D65+D66</f>
        <v>0</v>
      </c>
      <c r="E52" s="7">
        <f t="shared" ref="E52" si="12">E53+E54+E55+E64+E65+E66</f>
        <v>0</v>
      </c>
    </row>
    <row r="53" spans="1:5" s="5" customFormat="1" x14ac:dyDescent="0.25">
      <c r="A53" s="13">
        <v>51</v>
      </c>
      <c r="B53" s="19" t="s">
        <v>88</v>
      </c>
      <c r="C53" s="20" t="s">
        <v>89</v>
      </c>
      <c r="D53" s="7"/>
      <c r="E53" s="7">
        <f t="shared" si="1"/>
        <v>0</v>
      </c>
    </row>
    <row r="54" spans="1:5" s="5" customFormat="1" ht="13.9" x14ac:dyDescent="0.25">
      <c r="A54" s="13">
        <v>52</v>
      </c>
      <c r="B54" s="19" t="s">
        <v>90</v>
      </c>
      <c r="C54" s="20" t="s">
        <v>91</v>
      </c>
      <c r="D54" s="7"/>
      <c r="E54" s="7">
        <f t="shared" si="1"/>
        <v>0</v>
      </c>
    </row>
    <row r="55" spans="1:5" s="5" customFormat="1" ht="13.9" x14ac:dyDescent="0.25">
      <c r="A55" s="13">
        <v>53</v>
      </c>
      <c r="B55" s="19" t="s">
        <v>92</v>
      </c>
      <c r="C55" s="20" t="s">
        <v>93</v>
      </c>
      <c r="D55" s="7">
        <f>D56+D57+D58+D59+D60+D61+D62+D63</f>
        <v>0</v>
      </c>
      <c r="E55" s="7">
        <f t="shared" ref="E55" si="13">E56+E57+E58+E59+E60+E61+E62+E63</f>
        <v>0</v>
      </c>
    </row>
    <row r="56" spans="1:5" x14ac:dyDescent="0.25">
      <c r="A56" s="13">
        <v>54</v>
      </c>
      <c r="B56" s="21" t="s">
        <v>94</v>
      </c>
      <c r="C56" s="22" t="s">
        <v>61</v>
      </c>
      <c r="D56" s="23"/>
      <c r="E56" s="23">
        <f t="shared" si="1"/>
        <v>0</v>
      </c>
    </row>
    <row r="57" spans="1:5" x14ac:dyDescent="0.25">
      <c r="A57" s="13">
        <v>55</v>
      </c>
      <c r="B57" s="21" t="s">
        <v>95</v>
      </c>
      <c r="C57" s="22" t="s">
        <v>63</v>
      </c>
      <c r="D57" s="23"/>
      <c r="E57" s="23">
        <f t="shared" si="1"/>
        <v>0</v>
      </c>
    </row>
    <row r="58" spans="1:5" ht="13.9" x14ac:dyDescent="0.25">
      <c r="A58" s="13">
        <v>56</v>
      </c>
      <c r="B58" s="21" t="s">
        <v>96</v>
      </c>
      <c r="C58" s="22" t="s">
        <v>97</v>
      </c>
      <c r="D58" s="23"/>
      <c r="E58" s="23">
        <f t="shared" si="1"/>
        <v>0</v>
      </c>
    </row>
    <row r="59" spans="1:5" x14ac:dyDescent="0.25">
      <c r="A59" s="13">
        <v>57</v>
      </c>
      <c r="B59" s="21" t="s">
        <v>98</v>
      </c>
      <c r="C59" s="22" t="s">
        <v>99</v>
      </c>
      <c r="D59" s="23"/>
      <c r="E59" s="23">
        <f t="shared" si="1"/>
        <v>0</v>
      </c>
    </row>
    <row r="60" spans="1:5" x14ac:dyDescent="0.25">
      <c r="A60" s="13">
        <v>58</v>
      </c>
      <c r="B60" s="21" t="s">
        <v>100</v>
      </c>
      <c r="C60" s="22" t="s">
        <v>67</v>
      </c>
      <c r="D60" s="23"/>
      <c r="E60" s="23">
        <f t="shared" si="1"/>
        <v>0</v>
      </c>
    </row>
    <row r="61" spans="1:5" x14ac:dyDescent="0.25">
      <c r="A61" s="13">
        <v>59</v>
      </c>
      <c r="B61" s="21" t="s">
        <v>101</v>
      </c>
      <c r="C61" s="22" t="s">
        <v>102</v>
      </c>
      <c r="D61" s="23"/>
      <c r="E61" s="23">
        <f t="shared" si="1"/>
        <v>0</v>
      </c>
    </row>
    <row r="62" spans="1:5" x14ac:dyDescent="0.25">
      <c r="A62" s="13">
        <v>60</v>
      </c>
      <c r="B62" s="21" t="s">
        <v>103</v>
      </c>
      <c r="C62" s="22" t="s">
        <v>69</v>
      </c>
      <c r="D62" s="23"/>
      <c r="E62" s="23">
        <f t="shared" si="1"/>
        <v>0</v>
      </c>
    </row>
    <row r="63" spans="1:5" x14ac:dyDescent="0.25">
      <c r="A63" s="13">
        <v>61</v>
      </c>
      <c r="B63" s="21" t="s">
        <v>104</v>
      </c>
      <c r="C63" s="22" t="s">
        <v>105</v>
      </c>
      <c r="D63" s="23"/>
      <c r="E63" s="23">
        <f t="shared" si="1"/>
        <v>0</v>
      </c>
    </row>
    <row r="64" spans="1:5" s="5" customFormat="1" x14ac:dyDescent="0.25">
      <c r="A64" s="13">
        <v>62</v>
      </c>
      <c r="B64" s="19" t="s">
        <v>106</v>
      </c>
      <c r="C64" s="20" t="s">
        <v>107</v>
      </c>
      <c r="D64" s="7"/>
      <c r="E64" s="7">
        <f t="shared" si="1"/>
        <v>0</v>
      </c>
    </row>
    <row r="65" spans="1:5" s="5" customFormat="1" ht="13.9" x14ac:dyDescent="0.25">
      <c r="A65" s="13">
        <v>63</v>
      </c>
      <c r="B65" s="19" t="s">
        <v>108</v>
      </c>
      <c r="C65" s="20" t="s">
        <v>109</v>
      </c>
      <c r="D65" s="7"/>
      <c r="E65" s="7">
        <f t="shared" si="1"/>
        <v>0</v>
      </c>
    </row>
    <row r="66" spans="1:5" s="5" customFormat="1" x14ac:dyDescent="0.25">
      <c r="A66" s="13">
        <v>64</v>
      </c>
      <c r="B66" s="19" t="s">
        <v>110</v>
      </c>
      <c r="C66" s="20" t="s">
        <v>111</v>
      </c>
      <c r="D66" s="7"/>
      <c r="E66" s="7">
        <f t="shared" si="1"/>
        <v>0</v>
      </c>
    </row>
    <row r="67" spans="1:5" s="5" customFormat="1" x14ac:dyDescent="0.25">
      <c r="A67" s="28">
        <v>65</v>
      </c>
      <c r="B67" s="16" t="s">
        <v>272</v>
      </c>
      <c r="C67" s="17" t="s">
        <v>277</v>
      </c>
      <c r="D67" s="8">
        <f>D68</f>
        <v>0</v>
      </c>
      <c r="E67" s="8">
        <f>E68</f>
        <v>0</v>
      </c>
    </row>
    <row r="68" spans="1:5" s="5" customFormat="1" ht="13.9" x14ac:dyDescent="0.25">
      <c r="A68" s="13">
        <v>66</v>
      </c>
      <c r="B68" s="19" t="s">
        <v>0</v>
      </c>
      <c r="C68" s="20" t="s">
        <v>112</v>
      </c>
      <c r="D68" s="7">
        <f>D69+D75+D94+D95+D105+D106+D107+D118+D124+D129+D130+D137+D74</f>
        <v>0</v>
      </c>
      <c r="E68" s="7">
        <f>E69+E75+E94+E95+E105+E106+E107+E118+E124+E129+E130+E137</f>
        <v>0</v>
      </c>
    </row>
    <row r="69" spans="1:5" s="5" customFormat="1" ht="13.9" x14ac:dyDescent="0.25">
      <c r="A69" s="13">
        <v>67</v>
      </c>
      <c r="B69" s="19" t="s">
        <v>113</v>
      </c>
      <c r="C69" s="20" t="s">
        <v>91</v>
      </c>
      <c r="D69" s="7">
        <f>D70+D71+D72+D73</f>
        <v>0</v>
      </c>
      <c r="E69" s="7">
        <f t="shared" ref="E69" si="14">E70+E71+E72</f>
        <v>0</v>
      </c>
    </row>
    <row r="70" spans="1:5" ht="13.9" x14ac:dyDescent="0.25">
      <c r="A70" s="13">
        <v>68</v>
      </c>
      <c r="B70" s="21" t="s">
        <v>284</v>
      </c>
      <c r="C70" s="22" t="s">
        <v>55</v>
      </c>
      <c r="D70" s="23"/>
      <c r="E70" s="23">
        <f>D70*$E$1</f>
        <v>0</v>
      </c>
    </row>
    <row r="71" spans="1:5" x14ac:dyDescent="0.25">
      <c r="A71" s="13">
        <v>69</v>
      </c>
      <c r="B71" s="21" t="s">
        <v>285</v>
      </c>
      <c r="C71" s="22" t="s">
        <v>57</v>
      </c>
      <c r="D71" s="23"/>
      <c r="E71" s="23">
        <f t="shared" ref="E71:E145" si="15">D71*$E$1</f>
        <v>0</v>
      </c>
    </row>
    <row r="72" spans="1:5" ht="13.9" x14ac:dyDescent="0.25">
      <c r="A72" s="13">
        <v>70</v>
      </c>
      <c r="B72" s="21" t="s">
        <v>286</v>
      </c>
      <c r="C72" s="22" t="s">
        <v>343</v>
      </c>
      <c r="D72" s="23"/>
      <c r="E72" s="23">
        <f t="shared" si="15"/>
        <v>0</v>
      </c>
    </row>
    <row r="73" spans="1:5" x14ac:dyDescent="0.25">
      <c r="A73" s="47">
        <v>71</v>
      </c>
      <c r="B73" s="50" t="s">
        <v>430</v>
      </c>
      <c r="C73" s="36" t="s">
        <v>431</v>
      </c>
      <c r="D73" s="23"/>
      <c r="E73" s="23">
        <f t="shared" si="15"/>
        <v>0</v>
      </c>
    </row>
    <row r="74" spans="1:5" ht="13.9" x14ac:dyDescent="0.25">
      <c r="A74" s="13">
        <v>72</v>
      </c>
      <c r="B74" s="19" t="s">
        <v>115</v>
      </c>
      <c r="C74" s="20" t="s">
        <v>344</v>
      </c>
      <c r="D74" s="7"/>
      <c r="E74" s="7">
        <f>D74*$E$1</f>
        <v>0</v>
      </c>
    </row>
    <row r="75" spans="1:5" s="5" customFormat="1" ht="13.9" x14ac:dyDescent="0.25">
      <c r="A75" s="13">
        <v>73</v>
      </c>
      <c r="B75" s="19" t="s">
        <v>338</v>
      </c>
      <c r="C75" s="20" t="s">
        <v>287</v>
      </c>
      <c r="D75" s="7">
        <f>D76+D77+D78+D79+D80+D81+D90+D91+D92+D93+D82+D83+D84+D85+D86+D87+D88+D89</f>
        <v>0</v>
      </c>
      <c r="E75" s="7">
        <f>E76+E77+E78+E79+E80+E81+E90+E91+E92+E93</f>
        <v>0</v>
      </c>
    </row>
    <row r="76" spans="1:5" x14ac:dyDescent="0.25">
      <c r="A76" s="13">
        <v>74</v>
      </c>
      <c r="B76" s="21" t="s">
        <v>339</v>
      </c>
      <c r="C76" s="22" t="s">
        <v>61</v>
      </c>
      <c r="D76" s="23"/>
      <c r="E76" s="23">
        <f t="shared" si="15"/>
        <v>0</v>
      </c>
    </row>
    <row r="77" spans="1:5" ht="13.9" x14ac:dyDescent="0.25">
      <c r="A77" s="13">
        <v>75</v>
      </c>
      <c r="B77" s="21" t="s">
        <v>340</v>
      </c>
      <c r="C77" s="22" t="s">
        <v>97</v>
      </c>
      <c r="D77" s="23"/>
      <c r="E77" s="23">
        <f t="shared" si="15"/>
        <v>0</v>
      </c>
    </row>
    <row r="78" spans="1:5" x14ac:dyDescent="0.25">
      <c r="A78" s="13">
        <v>76</v>
      </c>
      <c r="B78" s="21" t="s">
        <v>341</v>
      </c>
      <c r="C78" s="22" t="s">
        <v>63</v>
      </c>
      <c r="D78" s="23"/>
      <c r="E78" s="23">
        <f t="shared" si="15"/>
        <v>0</v>
      </c>
    </row>
    <row r="79" spans="1:5" x14ac:dyDescent="0.25">
      <c r="A79" s="13">
        <v>77</v>
      </c>
      <c r="B79" s="21" t="s">
        <v>342</v>
      </c>
      <c r="C79" s="22" t="s">
        <v>288</v>
      </c>
      <c r="D79" s="23"/>
      <c r="E79" s="23">
        <f t="shared" si="15"/>
        <v>0</v>
      </c>
    </row>
    <row r="80" spans="1:5" ht="13.9" x14ac:dyDescent="0.25">
      <c r="A80" s="13">
        <v>78</v>
      </c>
      <c r="B80" s="21" t="s">
        <v>345</v>
      </c>
      <c r="C80" s="22" t="s">
        <v>289</v>
      </c>
      <c r="D80" s="23"/>
      <c r="E80" s="23">
        <f t="shared" si="15"/>
        <v>0</v>
      </c>
    </row>
    <row r="81" spans="1:5" ht="13.9" x14ac:dyDescent="0.25">
      <c r="A81" s="13">
        <v>79</v>
      </c>
      <c r="B81" s="21" t="s">
        <v>346</v>
      </c>
      <c r="C81" s="22" t="s">
        <v>290</v>
      </c>
      <c r="D81" s="23"/>
      <c r="E81" s="23">
        <f t="shared" si="15"/>
        <v>0</v>
      </c>
    </row>
    <row r="82" spans="1:5" x14ac:dyDescent="0.25">
      <c r="A82" s="13">
        <v>80</v>
      </c>
      <c r="B82" s="21" t="s">
        <v>347</v>
      </c>
      <c r="C82" s="22" t="s">
        <v>354</v>
      </c>
      <c r="D82" s="23"/>
      <c r="E82" s="23">
        <f t="shared" si="15"/>
        <v>0</v>
      </c>
    </row>
    <row r="83" spans="1:5" ht="13.9" x14ac:dyDescent="0.25">
      <c r="A83" s="13">
        <v>81</v>
      </c>
      <c r="B83" s="21" t="s">
        <v>348</v>
      </c>
      <c r="C83" s="22" t="s">
        <v>355</v>
      </c>
      <c r="D83" s="23"/>
      <c r="E83" s="23">
        <f t="shared" si="15"/>
        <v>0</v>
      </c>
    </row>
    <row r="84" spans="1:5" ht="13.9" x14ac:dyDescent="0.25">
      <c r="A84" s="13">
        <v>82</v>
      </c>
      <c r="B84" s="21" t="s">
        <v>349</v>
      </c>
      <c r="C84" s="22" t="s">
        <v>356</v>
      </c>
      <c r="D84" s="23"/>
      <c r="E84" s="23">
        <f t="shared" si="15"/>
        <v>0</v>
      </c>
    </row>
    <row r="85" spans="1:5" ht="13.9" x14ac:dyDescent="0.25">
      <c r="A85" s="13">
        <v>83</v>
      </c>
      <c r="B85" s="21" t="s">
        <v>350</v>
      </c>
      <c r="C85" s="22" t="s">
        <v>357</v>
      </c>
      <c r="D85" s="23"/>
      <c r="E85" s="23">
        <f t="shared" si="15"/>
        <v>0</v>
      </c>
    </row>
    <row r="86" spans="1:5" x14ac:dyDescent="0.25">
      <c r="A86" s="13">
        <v>84</v>
      </c>
      <c r="B86" s="21" t="s">
        <v>351</v>
      </c>
      <c r="C86" s="22" t="s">
        <v>358</v>
      </c>
      <c r="D86" s="23"/>
      <c r="E86" s="23">
        <f t="shared" si="15"/>
        <v>0</v>
      </c>
    </row>
    <row r="87" spans="1:5" x14ac:dyDescent="0.25">
      <c r="A87" s="13">
        <v>85</v>
      </c>
      <c r="B87" s="21" t="s">
        <v>352</v>
      </c>
      <c r="C87" s="22" t="s">
        <v>359</v>
      </c>
      <c r="D87" s="23"/>
      <c r="E87" s="23">
        <f t="shared" si="15"/>
        <v>0</v>
      </c>
    </row>
    <row r="88" spans="1:5" x14ac:dyDescent="0.25">
      <c r="A88" s="13">
        <v>86</v>
      </c>
      <c r="B88" s="21" t="s">
        <v>353</v>
      </c>
      <c r="C88" s="22" t="s">
        <v>360</v>
      </c>
      <c r="D88" s="23"/>
      <c r="E88" s="23">
        <f t="shared" si="15"/>
        <v>0</v>
      </c>
    </row>
    <row r="89" spans="1:5" ht="13.9" x14ac:dyDescent="0.25">
      <c r="A89" s="13">
        <v>87</v>
      </c>
      <c r="B89" s="21" t="s">
        <v>362</v>
      </c>
      <c r="C89" s="22" t="s">
        <v>361</v>
      </c>
      <c r="D89" s="23"/>
      <c r="E89" s="23">
        <f t="shared" si="15"/>
        <v>0</v>
      </c>
    </row>
    <row r="90" spans="1:5" ht="13.9" x14ac:dyDescent="0.25">
      <c r="A90" s="13">
        <v>88</v>
      </c>
      <c r="B90" s="21" t="s">
        <v>363</v>
      </c>
      <c r="C90" s="22" t="s">
        <v>291</v>
      </c>
      <c r="D90" s="23"/>
      <c r="E90" s="23">
        <f t="shared" si="15"/>
        <v>0</v>
      </c>
    </row>
    <row r="91" spans="1:5" x14ac:dyDescent="0.25">
      <c r="A91" s="13">
        <v>89</v>
      </c>
      <c r="B91" s="21" t="s">
        <v>364</v>
      </c>
      <c r="C91" s="22" t="s">
        <v>292</v>
      </c>
      <c r="D91" s="23"/>
      <c r="E91" s="23">
        <f t="shared" si="15"/>
        <v>0</v>
      </c>
    </row>
    <row r="92" spans="1:5" x14ac:dyDescent="0.25">
      <c r="A92" s="13">
        <v>90</v>
      </c>
      <c r="B92" s="21" t="s">
        <v>365</v>
      </c>
      <c r="C92" s="22" t="s">
        <v>293</v>
      </c>
      <c r="D92" s="23"/>
      <c r="E92" s="23">
        <f t="shared" si="15"/>
        <v>0</v>
      </c>
    </row>
    <row r="93" spans="1:5" x14ac:dyDescent="0.25">
      <c r="A93" s="13">
        <v>91</v>
      </c>
      <c r="B93" s="21" t="s">
        <v>353</v>
      </c>
      <c r="C93" s="22" t="s">
        <v>73</v>
      </c>
      <c r="D93" s="23"/>
      <c r="E93" s="23">
        <f t="shared" si="15"/>
        <v>0</v>
      </c>
    </row>
    <row r="94" spans="1:5" s="5" customFormat="1" x14ac:dyDescent="0.25">
      <c r="A94" s="13">
        <v>92</v>
      </c>
      <c r="B94" s="31" t="s">
        <v>366</v>
      </c>
      <c r="C94" s="20" t="s">
        <v>294</v>
      </c>
      <c r="D94" s="7"/>
      <c r="E94" s="7">
        <f t="shared" si="15"/>
        <v>0</v>
      </c>
    </row>
    <row r="95" spans="1:5" s="5" customFormat="1" ht="13.9" x14ac:dyDescent="0.25">
      <c r="A95" s="13">
        <v>93</v>
      </c>
      <c r="B95" s="19" t="s">
        <v>367</v>
      </c>
      <c r="C95" s="20" t="s">
        <v>295</v>
      </c>
      <c r="D95" s="7">
        <f>D96+D97+D98+D99+D100+D101+D102+D104+D103</f>
        <v>0</v>
      </c>
      <c r="E95" s="7">
        <f>E96+E97+E98+E99+E100+E101+E102+E104</f>
        <v>0</v>
      </c>
    </row>
    <row r="96" spans="1:5" x14ac:dyDescent="0.25">
      <c r="A96" s="13">
        <v>94</v>
      </c>
      <c r="B96" s="30" t="s">
        <v>368</v>
      </c>
      <c r="C96" s="22" t="s">
        <v>69</v>
      </c>
      <c r="D96" s="23"/>
      <c r="E96" s="23">
        <f t="shared" si="15"/>
        <v>0</v>
      </c>
    </row>
    <row r="97" spans="1:5" x14ac:dyDescent="0.25">
      <c r="A97" s="13">
        <v>95</v>
      </c>
      <c r="B97" s="21" t="s">
        <v>369</v>
      </c>
      <c r="C97" s="22" t="s">
        <v>296</v>
      </c>
      <c r="D97" s="23"/>
      <c r="E97" s="23">
        <f t="shared" si="15"/>
        <v>0</v>
      </c>
    </row>
    <row r="98" spans="1:5" x14ac:dyDescent="0.25">
      <c r="A98" s="13">
        <v>96</v>
      </c>
      <c r="B98" s="21" t="s">
        <v>370</v>
      </c>
      <c r="C98" s="22" t="s">
        <v>67</v>
      </c>
      <c r="D98" s="23"/>
      <c r="E98" s="23">
        <f t="shared" si="15"/>
        <v>0</v>
      </c>
    </row>
    <row r="99" spans="1:5" ht="13.9" x14ac:dyDescent="0.25">
      <c r="A99" s="13">
        <v>97</v>
      </c>
      <c r="B99" s="21" t="s">
        <v>371</v>
      </c>
      <c r="C99" s="22" t="s">
        <v>297</v>
      </c>
      <c r="D99" s="23"/>
      <c r="E99" s="23">
        <f t="shared" si="15"/>
        <v>0</v>
      </c>
    </row>
    <row r="100" spans="1:5" x14ac:dyDescent="0.25">
      <c r="A100" s="13">
        <v>98</v>
      </c>
      <c r="B100" s="21" t="s">
        <v>372</v>
      </c>
      <c r="C100" s="22" t="s">
        <v>65</v>
      </c>
      <c r="D100" s="23"/>
      <c r="E100" s="23">
        <f t="shared" si="15"/>
        <v>0</v>
      </c>
    </row>
    <row r="101" spans="1:5" x14ac:dyDescent="0.25">
      <c r="A101" s="13">
        <v>99</v>
      </c>
      <c r="B101" s="21" t="s">
        <v>373</v>
      </c>
      <c r="C101" s="22" t="s">
        <v>298</v>
      </c>
      <c r="D101" s="23"/>
      <c r="E101" s="23">
        <f t="shared" si="15"/>
        <v>0</v>
      </c>
    </row>
    <row r="102" spans="1:5" ht="13.9" x14ac:dyDescent="0.25">
      <c r="A102" s="13">
        <v>100</v>
      </c>
      <c r="B102" s="21" t="s">
        <v>374</v>
      </c>
      <c r="C102" s="22" t="s">
        <v>71</v>
      </c>
      <c r="D102" s="23"/>
      <c r="E102" s="23">
        <f t="shared" si="15"/>
        <v>0</v>
      </c>
    </row>
    <row r="103" spans="1:5" ht="13.9" x14ac:dyDescent="0.25">
      <c r="A103" s="13">
        <v>101</v>
      </c>
      <c r="B103" s="21" t="s">
        <v>375</v>
      </c>
      <c r="C103" s="22" t="s">
        <v>377</v>
      </c>
      <c r="D103" s="23"/>
      <c r="E103" s="23">
        <f t="shared" si="15"/>
        <v>0</v>
      </c>
    </row>
    <row r="104" spans="1:5" x14ac:dyDescent="0.25">
      <c r="A104" s="13">
        <v>102</v>
      </c>
      <c r="B104" s="21" t="s">
        <v>376</v>
      </c>
      <c r="C104" s="22" t="s">
        <v>105</v>
      </c>
      <c r="D104" s="23"/>
      <c r="E104" s="23">
        <f t="shared" si="15"/>
        <v>0</v>
      </c>
    </row>
    <row r="105" spans="1:5" s="5" customFormat="1" ht="13.9" x14ac:dyDescent="0.25">
      <c r="A105" s="13">
        <v>103</v>
      </c>
      <c r="B105" s="19" t="s">
        <v>378</v>
      </c>
      <c r="C105" s="20" t="s">
        <v>299</v>
      </c>
      <c r="D105" s="7"/>
      <c r="E105" s="7">
        <f t="shared" si="15"/>
        <v>0</v>
      </c>
    </row>
    <row r="106" spans="1:5" s="5" customFormat="1" ht="13.9" x14ac:dyDescent="0.25">
      <c r="A106" s="13">
        <v>104</v>
      </c>
      <c r="B106" s="19" t="s">
        <v>379</v>
      </c>
      <c r="C106" s="20" t="s">
        <v>114</v>
      </c>
      <c r="D106" s="7"/>
      <c r="E106" s="7">
        <f t="shared" si="15"/>
        <v>0</v>
      </c>
    </row>
    <row r="107" spans="1:5" s="5" customFormat="1" x14ac:dyDescent="0.25">
      <c r="A107" s="47">
        <v>105</v>
      </c>
      <c r="B107" s="51" t="s">
        <v>380</v>
      </c>
      <c r="C107" s="37" t="s">
        <v>434</v>
      </c>
      <c r="D107" s="7">
        <f>D108+D109+D110+D112+D113+D114+D115+D116+D117</f>
        <v>0</v>
      </c>
      <c r="E107" s="7">
        <f t="shared" ref="E107" si="16">E108+E109+E110+E112+E113+E114+E115+E116+E117</f>
        <v>0</v>
      </c>
    </row>
    <row r="108" spans="1:5" ht="13.9" x14ac:dyDescent="0.25">
      <c r="A108" s="13">
        <v>106</v>
      </c>
      <c r="B108" s="21" t="s">
        <v>381</v>
      </c>
      <c r="C108" s="22" t="s">
        <v>117</v>
      </c>
      <c r="D108" s="23"/>
      <c r="E108" s="23">
        <f t="shared" si="15"/>
        <v>0</v>
      </c>
    </row>
    <row r="109" spans="1:5" ht="13.9" x14ac:dyDescent="0.25">
      <c r="A109" s="13">
        <v>107</v>
      </c>
      <c r="B109" s="21" t="s">
        <v>382</v>
      </c>
      <c r="C109" s="22" t="s">
        <v>119</v>
      </c>
      <c r="D109" s="23"/>
      <c r="E109" s="23">
        <f t="shared" si="15"/>
        <v>0</v>
      </c>
    </row>
    <row r="110" spans="1:5" ht="13.9" x14ac:dyDescent="0.25">
      <c r="A110" s="13">
        <v>108</v>
      </c>
      <c r="B110" s="21" t="s">
        <v>383</v>
      </c>
      <c r="C110" s="22" t="s">
        <v>121</v>
      </c>
      <c r="D110" s="23"/>
      <c r="E110" s="23">
        <f t="shared" si="15"/>
        <v>0</v>
      </c>
    </row>
    <row r="111" spans="1:5" ht="13.9" x14ac:dyDescent="0.25">
      <c r="A111" s="47">
        <v>109</v>
      </c>
      <c r="B111" s="50" t="s">
        <v>432</v>
      </c>
      <c r="C111" s="36" t="s">
        <v>433</v>
      </c>
      <c r="D111" s="23"/>
      <c r="E111" s="23"/>
    </row>
    <row r="112" spans="1:5" x14ac:dyDescent="0.25">
      <c r="A112" s="13">
        <v>110</v>
      </c>
      <c r="B112" s="21" t="s">
        <v>384</v>
      </c>
      <c r="C112" s="22" t="s">
        <v>123</v>
      </c>
      <c r="D112" s="23"/>
      <c r="E112" s="23">
        <f t="shared" si="15"/>
        <v>0</v>
      </c>
    </row>
    <row r="113" spans="1:5" x14ac:dyDescent="0.25">
      <c r="A113" s="13">
        <v>111</v>
      </c>
      <c r="B113" s="21" t="s">
        <v>385</v>
      </c>
      <c r="C113" s="22" t="s">
        <v>125</v>
      </c>
      <c r="D113" s="23"/>
      <c r="E113" s="23">
        <f t="shared" si="15"/>
        <v>0</v>
      </c>
    </row>
    <row r="114" spans="1:5" x14ac:dyDescent="0.25">
      <c r="A114" s="13">
        <v>112</v>
      </c>
      <c r="B114" s="21" t="s">
        <v>386</v>
      </c>
      <c r="C114" s="22" t="s">
        <v>127</v>
      </c>
      <c r="D114" s="23"/>
      <c r="E114" s="23">
        <f t="shared" si="15"/>
        <v>0</v>
      </c>
    </row>
    <row r="115" spans="1:5" x14ac:dyDescent="0.25">
      <c r="A115" s="13">
        <v>113</v>
      </c>
      <c r="B115" s="21" t="s">
        <v>387</v>
      </c>
      <c r="C115" s="22" t="s">
        <v>128</v>
      </c>
      <c r="D115" s="23"/>
      <c r="E115" s="23">
        <f t="shared" si="15"/>
        <v>0</v>
      </c>
    </row>
    <row r="116" spans="1:5" ht="13.9" x14ac:dyDescent="0.25">
      <c r="A116" s="13">
        <v>114</v>
      </c>
      <c r="B116" s="21" t="s">
        <v>388</v>
      </c>
      <c r="C116" s="22" t="s">
        <v>129</v>
      </c>
      <c r="D116" s="23"/>
      <c r="E116" s="23">
        <f t="shared" si="15"/>
        <v>0</v>
      </c>
    </row>
    <row r="117" spans="1:5" ht="13.9" x14ac:dyDescent="0.25">
      <c r="A117" s="13">
        <v>115</v>
      </c>
      <c r="B117" s="21" t="s">
        <v>389</v>
      </c>
      <c r="C117" s="22" t="s">
        <v>130</v>
      </c>
      <c r="D117" s="23"/>
      <c r="E117" s="23">
        <f t="shared" si="15"/>
        <v>0</v>
      </c>
    </row>
    <row r="118" spans="1:5" s="5" customFormat="1" x14ac:dyDescent="0.25">
      <c r="A118" s="13">
        <v>116</v>
      </c>
      <c r="B118" s="19" t="s">
        <v>390</v>
      </c>
      <c r="C118" s="20" t="s">
        <v>132</v>
      </c>
      <c r="D118" s="7">
        <f>D119+D120+D121+D122+D123</f>
        <v>0</v>
      </c>
      <c r="E118" s="7">
        <f t="shared" ref="E118" si="17">E119+E120+E121+E122+E123</f>
        <v>0</v>
      </c>
    </row>
    <row r="119" spans="1:5" x14ac:dyDescent="0.25">
      <c r="A119" s="13">
        <v>117</v>
      </c>
      <c r="B119" s="21" t="s">
        <v>391</v>
      </c>
      <c r="C119" s="22" t="s">
        <v>133</v>
      </c>
      <c r="D119" s="23"/>
      <c r="E119" s="23">
        <f t="shared" si="15"/>
        <v>0</v>
      </c>
    </row>
    <row r="120" spans="1:5" x14ac:dyDescent="0.25">
      <c r="A120" s="13">
        <v>118</v>
      </c>
      <c r="B120" s="21" t="s">
        <v>392</v>
      </c>
      <c r="C120" s="22" t="s">
        <v>134</v>
      </c>
      <c r="D120" s="23"/>
      <c r="E120" s="23">
        <f t="shared" si="15"/>
        <v>0</v>
      </c>
    </row>
    <row r="121" spans="1:5" x14ac:dyDescent="0.25">
      <c r="A121" s="13">
        <v>119</v>
      </c>
      <c r="B121" s="21" t="s">
        <v>393</v>
      </c>
      <c r="C121" s="22" t="s">
        <v>135</v>
      </c>
      <c r="D121" s="23"/>
      <c r="E121" s="23">
        <f t="shared" si="15"/>
        <v>0</v>
      </c>
    </row>
    <row r="122" spans="1:5" x14ac:dyDescent="0.25">
      <c r="A122" s="13">
        <v>120</v>
      </c>
      <c r="B122" s="21" t="s">
        <v>394</v>
      </c>
      <c r="C122" s="22" t="s">
        <v>136</v>
      </c>
      <c r="D122" s="23"/>
      <c r="E122" s="23">
        <f t="shared" si="15"/>
        <v>0</v>
      </c>
    </row>
    <row r="123" spans="1:5" ht="13.9" x14ac:dyDescent="0.25">
      <c r="A123" s="13">
        <v>121</v>
      </c>
      <c r="B123" s="21" t="s">
        <v>395</v>
      </c>
      <c r="C123" s="22" t="s">
        <v>137</v>
      </c>
      <c r="D123" s="23"/>
      <c r="E123" s="23">
        <f t="shared" si="15"/>
        <v>0</v>
      </c>
    </row>
    <row r="124" spans="1:5" s="5" customFormat="1" ht="13.9" x14ac:dyDescent="0.25">
      <c r="A124" s="13">
        <v>122</v>
      </c>
      <c r="B124" s="19" t="s">
        <v>396</v>
      </c>
      <c r="C124" s="20" t="s">
        <v>139</v>
      </c>
      <c r="D124" s="7">
        <f>D125+D126+D127+D128</f>
        <v>0</v>
      </c>
      <c r="E124" s="7">
        <f t="shared" ref="E124" si="18">E125+E126+E127+E128</f>
        <v>0</v>
      </c>
    </row>
    <row r="125" spans="1:5" ht="13.9" x14ac:dyDescent="0.25">
      <c r="A125" s="13">
        <v>123</v>
      </c>
      <c r="B125" s="21" t="s">
        <v>397</v>
      </c>
      <c r="C125" s="22" t="s">
        <v>140</v>
      </c>
      <c r="D125" s="23"/>
      <c r="E125" s="23">
        <f t="shared" si="15"/>
        <v>0</v>
      </c>
    </row>
    <row r="126" spans="1:5" ht="13.9" x14ac:dyDescent="0.25">
      <c r="A126" s="13">
        <v>124</v>
      </c>
      <c r="B126" s="21" t="s">
        <v>398</v>
      </c>
      <c r="C126" s="22" t="s">
        <v>141</v>
      </c>
      <c r="D126" s="23"/>
      <c r="E126" s="23">
        <f t="shared" si="15"/>
        <v>0</v>
      </c>
    </row>
    <row r="127" spans="1:5" x14ac:dyDescent="0.25">
      <c r="A127" s="13">
        <v>125</v>
      </c>
      <c r="B127" s="21" t="s">
        <v>399</v>
      </c>
      <c r="C127" s="22" t="s">
        <v>142</v>
      </c>
      <c r="D127" s="23"/>
      <c r="E127" s="23">
        <f t="shared" si="15"/>
        <v>0</v>
      </c>
    </row>
    <row r="128" spans="1:5" x14ac:dyDescent="0.25">
      <c r="A128" s="13">
        <v>126</v>
      </c>
      <c r="B128" s="21" t="s">
        <v>400</v>
      </c>
      <c r="C128" s="22" t="s">
        <v>136</v>
      </c>
      <c r="D128" s="23"/>
      <c r="E128" s="23">
        <f t="shared" si="15"/>
        <v>0</v>
      </c>
    </row>
    <row r="129" spans="1:5" s="5" customFormat="1" x14ac:dyDescent="0.25">
      <c r="A129" s="13">
        <v>127</v>
      </c>
      <c r="B129" s="19" t="s">
        <v>401</v>
      </c>
      <c r="C129" s="20" t="s">
        <v>143</v>
      </c>
      <c r="D129" s="7"/>
      <c r="E129" s="7">
        <f t="shared" si="15"/>
        <v>0</v>
      </c>
    </row>
    <row r="130" spans="1:5" s="5" customFormat="1" ht="13.9" x14ac:dyDescent="0.25">
      <c r="A130" s="13">
        <v>128</v>
      </c>
      <c r="B130" s="19" t="s">
        <v>402</v>
      </c>
      <c r="C130" s="20" t="s">
        <v>144</v>
      </c>
      <c r="D130" s="7">
        <f>D131+D132+D133+D134+D135+D136</f>
        <v>0</v>
      </c>
      <c r="E130" s="7">
        <f t="shared" ref="E130" si="19">E131+E132+E133+E134+E135+E136</f>
        <v>0</v>
      </c>
    </row>
    <row r="131" spans="1:5" x14ac:dyDescent="0.25">
      <c r="A131" s="13">
        <v>129</v>
      </c>
      <c r="B131" s="32" t="s">
        <v>403</v>
      </c>
      <c r="C131" s="22" t="s">
        <v>145</v>
      </c>
      <c r="D131" s="23"/>
      <c r="E131" s="23">
        <f t="shared" si="15"/>
        <v>0</v>
      </c>
    </row>
    <row r="132" spans="1:5" x14ac:dyDescent="0.25">
      <c r="A132" s="13">
        <v>130</v>
      </c>
      <c r="B132" s="32" t="s">
        <v>404</v>
      </c>
      <c r="C132" s="22" t="s">
        <v>146</v>
      </c>
      <c r="D132" s="23"/>
      <c r="E132" s="23">
        <f t="shared" si="15"/>
        <v>0</v>
      </c>
    </row>
    <row r="133" spans="1:5" x14ac:dyDescent="0.25">
      <c r="A133" s="13">
        <v>131</v>
      </c>
      <c r="B133" s="32" t="s">
        <v>405</v>
      </c>
      <c r="C133" s="22" t="s">
        <v>147</v>
      </c>
      <c r="D133" s="23"/>
      <c r="E133" s="23">
        <f t="shared" si="15"/>
        <v>0</v>
      </c>
    </row>
    <row r="134" spans="1:5" x14ac:dyDescent="0.25">
      <c r="A134" s="13">
        <v>132</v>
      </c>
      <c r="B134" s="32" t="s">
        <v>406</v>
      </c>
      <c r="C134" s="22" t="s">
        <v>148</v>
      </c>
      <c r="D134" s="23"/>
      <c r="E134" s="23">
        <f t="shared" si="15"/>
        <v>0</v>
      </c>
    </row>
    <row r="135" spans="1:5" x14ac:dyDescent="0.25">
      <c r="A135" s="13">
        <v>133</v>
      </c>
      <c r="B135" s="32" t="s">
        <v>407</v>
      </c>
      <c r="C135" s="22" t="s">
        <v>149</v>
      </c>
      <c r="D135" s="23"/>
      <c r="E135" s="23">
        <f t="shared" si="15"/>
        <v>0</v>
      </c>
    </row>
    <row r="136" spans="1:5" ht="13.9" x14ac:dyDescent="0.25">
      <c r="A136" s="13">
        <v>134</v>
      </c>
      <c r="B136" s="32" t="s">
        <v>408</v>
      </c>
      <c r="C136" s="22" t="s">
        <v>150</v>
      </c>
      <c r="D136" s="23"/>
      <c r="E136" s="23">
        <f t="shared" si="15"/>
        <v>0</v>
      </c>
    </row>
    <row r="137" spans="1:5" s="5" customFormat="1" x14ac:dyDescent="0.25">
      <c r="A137" s="13">
        <v>135</v>
      </c>
      <c r="B137" s="19" t="s">
        <v>409</v>
      </c>
      <c r="C137" s="20" t="s">
        <v>151</v>
      </c>
      <c r="D137" s="7">
        <f>D138+D154+D155</f>
        <v>0</v>
      </c>
      <c r="E137" s="7">
        <f t="shared" ref="E137" si="20">E138+E154+E155</f>
        <v>0</v>
      </c>
    </row>
    <row r="138" spans="1:5" x14ac:dyDescent="0.25">
      <c r="A138" s="13">
        <v>136</v>
      </c>
      <c r="B138" s="21" t="s">
        <v>410</v>
      </c>
      <c r="C138" s="22" t="s">
        <v>152</v>
      </c>
      <c r="D138" s="23">
        <f>D139+D140+D141+D142+D143+D144+D145+D146+D147+D148+D149+D150+D151+D152+D153</f>
        <v>0</v>
      </c>
      <c r="E138" s="23">
        <f t="shared" si="15"/>
        <v>0</v>
      </c>
    </row>
    <row r="139" spans="1:5" x14ac:dyDescent="0.25">
      <c r="A139" s="13">
        <v>137</v>
      </c>
      <c r="B139" s="21" t="s">
        <v>411</v>
      </c>
      <c r="C139" s="22" t="s">
        <v>153</v>
      </c>
      <c r="D139" s="23"/>
      <c r="E139" s="23">
        <f t="shared" si="15"/>
        <v>0</v>
      </c>
    </row>
    <row r="140" spans="1:5" x14ac:dyDescent="0.25">
      <c r="A140" s="13">
        <v>138</v>
      </c>
      <c r="B140" s="21" t="s">
        <v>412</v>
      </c>
      <c r="C140" s="22" t="s">
        <v>154</v>
      </c>
      <c r="D140" s="23"/>
      <c r="E140" s="23">
        <f t="shared" si="15"/>
        <v>0</v>
      </c>
    </row>
    <row r="141" spans="1:5" ht="13.9" x14ac:dyDescent="0.25">
      <c r="A141" s="13">
        <v>139</v>
      </c>
      <c r="B141" s="21" t="s">
        <v>413</v>
      </c>
      <c r="C141" s="22" t="s">
        <v>155</v>
      </c>
      <c r="D141" s="23"/>
      <c r="E141" s="23">
        <f t="shared" si="15"/>
        <v>0</v>
      </c>
    </row>
    <row r="142" spans="1:5" x14ac:dyDescent="0.25">
      <c r="A142" s="13">
        <v>140</v>
      </c>
      <c r="B142" s="21" t="s">
        <v>414</v>
      </c>
      <c r="C142" s="22" t="s">
        <v>156</v>
      </c>
      <c r="D142" s="23"/>
      <c r="E142" s="23">
        <f t="shared" si="15"/>
        <v>0</v>
      </c>
    </row>
    <row r="143" spans="1:5" x14ac:dyDescent="0.25">
      <c r="A143" s="13">
        <v>141</v>
      </c>
      <c r="B143" s="21" t="s">
        <v>415</v>
      </c>
      <c r="C143" s="22" t="s">
        <v>157</v>
      </c>
      <c r="D143" s="23"/>
      <c r="E143" s="23">
        <f t="shared" si="15"/>
        <v>0</v>
      </c>
    </row>
    <row r="144" spans="1:5" x14ac:dyDescent="0.25">
      <c r="A144" s="13">
        <v>142</v>
      </c>
      <c r="B144" s="21" t="s">
        <v>416</v>
      </c>
      <c r="C144" s="22" t="s">
        <v>158</v>
      </c>
      <c r="D144" s="23"/>
      <c r="E144" s="23">
        <f t="shared" si="15"/>
        <v>0</v>
      </c>
    </row>
    <row r="145" spans="1:5" x14ac:dyDescent="0.25">
      <c r="A145" s="13">
        <v>143</v>
      </c>
      <c r="B145" s="21" t="s">
        <v>417</v>
      </c>
      <c r="C145" s="22" t="s">
        <v>159</v>
      </c>
      <c r="D145" s="23"/>
      <c r="E145" s="23">
        <f t="shared" si="15"/>
        <v>0</v>
      </c>
    </row>
    <row r="146" spans="1:5" ht="13.9" x14ac:dyDescent="0.25">
      <c r="A146" s="13">
        <v>144</v>
      </c>
      <c r="B146" s="21" t="s">
        <v>418</v>
      </c>
      <c r="C146" s="22" t="s">
        <v>160</v>
      </c>
      <c r="D146" s="23"/>
      <c r="E146" s="23">
        <f t="shared" ref="E146:E211" si="21">D146*$E$1</f>
        <v>0</v>
      </c>
    </row>
    <row r="147" spans="1:5" ht="13.9" x14ac:dyDescent="0.25">
      <c r="A147" s="13">
        <v>145</v>
      </c>
      <c r="B147" s="21" t="s">
        <v>419</v>
      </c>
      <c r="C147" s="22" t="s">
        <v>161</v>
      </c>
      <c r="D147" s="23"/>
      <c r="E147" s="23">
        <f t="shared" si="21"/>
        <v>0</v>
      </c>
    </row>
    <row r="148" spans="1:5" x14ac:dyDescent="0.25">
      <c r="A148" s="13">
        <v>146</v>
      </c>
      <c r="B148" s="21" t="s">
        <v>420</v>
      </c>
      <c r="C148" s="22" t="s">
        <v>162</v>
      </c>
      <c r="D148" s="23"/>
      <c r="E148" s="23">
        <f t="shared" si="21"/>
        <v>0</v>
      </c>
    </row>
    <row r="149" spans="1:5" ht="13.9" x14ac:dyDescent="0.25">
      <c r="A149" s="13">
        <v>147</v>
      </c>
      <c r="B149" s="21" t="s">
        <v>421</v>
      </c>
      <c r="C149" s="22" t="s">
        <v>163</v>
      </c>
      <c r="D149" s="23"/>
      <c r="E149" s="23">
        <f t="shared" si="21"/>
        <v>0</v>
      </c>
    </row>
    <row r="150" spans="1:5" ht="13.9" x14ac:dyDescent="0.25">
      <c r="A150" s="13">
        <v>148</v>
      </c>
      <c r="B150" s="21" t="s">
        <v>422</v>
      </c>
      <c r="C150" s="22" t="s">
        <v>164</v>
      </c>
      <c r="D150" s="23"/>
      <c r="E150" s="23">
        <f t="shared" si="21"/>
        <v>0</v>
      </c>
    </row>
    <row r="151" spans="1:5" ht="13.9" x14ac:dyDescent="0.25">
      <c r="A151" s="13">
        <v>149</v>
      </c>
      <c r="B151" s="21" t="s">
        <v>423</v>
      </c>
      <c r="C151" s="22" t="s">
        <v>165</v>
      </c>
      <c r="D151" s="23"/>
      <c r="E151" s="23">
        <f t="shared" si="21"/>
        <v>0</v>
      </c>
    </row>
    <row r="152" spans="1:5" ht="13.9" x14ac:dyDescent="0.25">
      <c r="A152" s="13">
        <v>150</v>
      </c>
      <c r="B152" s="21" t="s">
        <v>424</v>
      </c>
      <c r="C152" s="22" t="s">
        <v>166</v>
      </c>
      <c r="D152" s="23"/>
      <c r="E152" s="23">
        <f t="shared" si="21"/>
        <v>0</v>
      </c>
    </row>
    <row r="153" spans="1:5" x14ac:dyDescent="0.25">
      <c r="A153" s="13">
        <v>151</v>
      </c>
      <c r="B153" s="21" t="s">
        <v>425</v>
      </c>
      <c r="C153" s="22" t="s">
        <v>167</v>
      </c>
      <c r="D153" s="23"/>
      <c r="E153" s="23">
        <f t="shared" si="21"/>
        <v>0</v>
      </c>
    </row>
    <row r="154" spans="1:5" x14ac:dyDescent="0.25">
      <c r="A154" s="13">
        <v>152</v>
      </c>
      <c r="B154" s="21" t="s">
        <v>426</v>
      </c>
      <c r="C154" s="22" t="s">
        <v>168</v>
      </c>
      <c r="D154" s="23"/>
      <c r="E154" s="23">
        <f t="shared" si="21"/>
        <v>0</v>
      </c>
    </row>
    <row r="155" spans="1:5" x14ac:dyDescent="0.25">
      <c r="A155" s="13">
        <v>153</v>
      </c>
      <c r="B155" s="21" t="s">
        <v>427</v>
      </c>
      <c r="C155" s="22" t="s">
        <v>169</v>
      </c>
      <c r="D155" s="23"/>
      <c r="E155" s="23">
        <f t="shared" si="21"/>
        <v>0</v>
      </c>
    </row>
    <row r="156" spans="1:5" x14ac:dyDescent="0.25">
      <c r="A156" s="28">
        <v>154</v>
      </c>
      <c r="B156" s="16" t="s">
        <v>274</v>
      </c>
      <c r="C156" s="17" t="s">
        <v>278</v>
      </c>
      <c r="D156" s="8">
        <f>D157+D177</f>
        <v>0</v>
      </c>
      <c r="E156" s="8">
        <f t="shared" ref="E156" si="22">E157+E177</f>
        <v>0</v>
      </c>
    </row>
    <row r="157" spans="1:5" s="5" customFormat="1" ht="13.9" x14ac:dyDescent="0.25">
      <c r="A157" s="13">
        <v>155</v>
      </c>
      <c r="B157" s="19" t="s">
        <v>0</v>
      </c>
      <c r="C157" s="20" t="s">
        <v>112</v>
      </c>
      <c r="D157" s="7">
        <f>D158+D169</f>
        <v>0</v>
      </c>
      <c r="E157" s="7">
        <f t="shared" ref="E157" si="23">E158+E169</f>
        <v>0</v>
      </c>
    </row>
    <row r="158" spans="1:5" s="5" customFormat="1" ht="13.9" x14ac:dyDescent="0.25">
      <c r="A158" s="13">
        <v>156</v>
      </c>
      <c r="B158" s="19" t="s">
        <v>113</v>
      </c>
      <c r="C158" s="20" t="s">
        <v>175</v>
      </c>
      <c r="D158" s="7">
        <f>D159+D160+D161+D162+D163+D164+D165+D166+D167+D168</f>
        <v>0</v>
      </c>
      <c r="E158" s="7">
        <f t="shared" ref="E158" si="24">E159+E160+E161+E162+E163+E164+E165+E166+E167+E168</f>
        <v>0</v>
      </c>
    </row>
    <row r="159" spans="1:5" ht="13.9" x14ac:dyDescent="0.25">
      <c r="A159" s="13">
        <v>157</v>
      </c>
      <c r="B159" s="21" t="s">
        <v>284</v>
      </c>
      <c r="C159" s="22" t="s">
        <v>176</v>
      </c>
      <c r="D159" s="23"/>
      <c r="E159" s="23">
        <f t="shared" si="21"/>
        <v>0</v>
      </c>
    </row>
    <row r="160" spans="1:5" ht="13.9" x14ac:dyDescent="0.25">
      <c r="A160" s="13">
        <v>158</v>
      </c>
      <c r="B160" s="21" t="s">
        <v>285</v>
      </c>
      <c r="C160" s="22" t="s">
        <v>177</v>
      </c>
      <c r="D160" s="23"/>
      <c r="E160" s="23">
        <f t="shared" si="21"/>
        <v>0</v>
      </c>
    </row>
    <row r="161" spans="1:5" ht="13.9" x14ac:dyDescent="0.25">
      <c r="A161" s="13">
        <v>159</v>
      </c>
      <c r="B161" s="21" t="s">
        <v>286</v>
      </c>
      <c r="C161" s="22" t="s">
        <v>178</v>
      </c>
      <c r="D161" s="23"/>
      <c r="E161" s="23">
        <f t="shared" si="21"/>
        <v>0</v>
      </c>
    </row>
    <row r="162" spans="1:5" ht="13.9" x14ac:dyDescent="0.25">
      <c r="A162" s="13">
        <v>160</v>
      </c>
      <c r="B162" s="21" t="s">
        <v>300</v>
      </c>
      <c r="C162" s="22" t="s">
        <v>179</v>
      </c>
      <c r="D162" s="23"/>
      <c r="E162" s="23">
        <f t="shared" si="21"/>
        <v>0</v>
      </c>
    </row>
    <row r="163" spans="1:5" x14ac:dyDescent="0.25">
      <c r="A163" s="13">
        <v>161</v>
      </c>
      <c r="B163" s="21" t="s">
        <v>301</v>
      </c>
      <c r="C163" s="22" t="s">
        <v>180</v>
      </c>
      <c r="D163" s="23"/>
      <c r="E163" s="23">
        <f t="shared" si="21"/>
        <v>0</v>
      </c>
    </row>
    <row r="164" spans="1:5" x14ac:dyDescent="0.25">
      <c r="A164" s="13">
        <v>162</v>
      </c>
      <c r="B164" s="21" t="s">
        <v>302</v>
      </c>
      <c r="C164" s="22" t="s">
        <v>181</v>
      </c>
      <c r="D164" s="23"/>
      <c r="E164" s="23">
        <f t="shared" si="21"/>
        <v>0</v>
      </c>
    </row>
    <row r="165" spans="1:5" x14ac:dyDescent="0.25">
      <c r="A165" s="13">
        <v>163</v>
      </c>
      <c r="B165" s="21" t="s">
        <v>303</v>
      </c>
      <c r="C165" s="22" t="s">
        <v>182</v>
      </c>
      <c r="D165" s="23"/>
      <c r="E165" s="23">
        <f t="shared" si="21"/>
        <v>0</v>
      </c>
    </row>
    <row r="166" spans="1:5" x14ac:dyDescent="0.25">
      <c r="A166" s="13">
        <v>164</v>
      </c>
      <c r="B166" s="21" t="s">
        <v>304</v>
      </c>
      <c r="C166" s="22" t="s">
        <v>183</v>
      </c>
      <c r="D166" s="23"/>
      <c r="E166" s="23">
        <f t="shared" si="21"/>
        <v>0</v>
      </c>
    </row>
    <row r="167" spans="1:5" ht="13.9" x14ac:dyDescent="0.25">
      <c r="A167" s="13">
        <v>165</v>
      </c>
      <c r="B167" s="21" t="s">
        <v>305</v>
      </c>
      <c r="C167" s="22" t="s">
        <v>184</v>
      </c>
      <c r="D167" s="23"/>
      <c r="E167" s="23">
        <f t="shared" si="21"/>
        <v>0</v>
      </c>
    </row>
    <row r="168" spans="1:5" x14ac:dyDescent="0.25">
      <c r="A168" s="13">
        <v>166</v>
      </c>
      <c r="B168" s="21" t="s">
        <v>306</v>
      </c>
      <c r="C168" s="22" t="s">
        <v>185</v>
      </c>
      <c r="D168" s="23"/>
      <c r="E168" s="23">
        <f t="shared" si="21"/>
        <v>0</v>
      </c>
    </row>
    <row r="169" spans="1:5" s="5" customFormat="1" ht="13.9" x14ac:dyDescent="0.25">
      <c r="A169" s="13">
        <v>167</v>
      </c>
      <c r="B169" s="19" t="s">
        <v>115</v>
      </c>
      <c r="C169" s="20" t="s">
        <v>186</v>
      </c>
      <c r="D169" s="7">
        <f>D170+D171+D172+D173+D174+D175+D176</f>
        <v>0</v>
      </c>
      <c r="E169" s="7">
        <f t="shared" ref="E169" si="25">E170+E171+E172+E173+E174+E175</f>
        <v>0</v>
      </c>
    </row>
    <row r="170" spans="1:5" ht="13.9" x14ac:dyDescent="0.25">
      <c r="A170" s="13">
        <v>168</v>
      </c>
      <c r="B170" s="21" t="s">
        <v>116</v>
      </c>
      <c r="C170" s="22" t="s">
        <v>187</v>
      </c>
      <c r="D170" s="23"/>
      <c r="E170" s="23">
        <f t="shared" si="21"/>
        <v>0</v>
      </c>
    </row>
    <row r="171" spans="1:5" x14ac:dyDescent="0.25">
      <c r="A171" s="13">
        <v>169</v>
      </c>
      <c r="B171" s="21" t="s">
        <v>118</v>
      </c>
      <c r="C171" s="22" t="s">
        <v>188</v>
      </c>
      <c r="D171" s="23"/>
      <c r="E171" s="23">
        <f t="shared" si="21"/>
        <v>0</v>
      </c>
    </row>
    <row r="172" spans="1:5" ht="13.9" x14ac:dyDescent="0.25">
      <c r="A172" s="13">
        <v>170</v>
      </c>
      <c r="B172" s="21" t="s">
        <v>120</v>
      </c>
      <c r="C172" s="22" t="s">
        <v>189</v>
      </c>
      <c r="D172" s="23"/>
      <c r="E172" s="23">
        <f t="shared" si="21"/>
        <v>0</v>
      </c>
    </row>
    <row r="173" spans="1:5" x14ac:dyDescent="0.25">
      <c r="A173" s="13">
        <v>171</v>
      </c>
      <c r="B173" s="21" t="s">
        <v>122</v>
      </c>
      <c r="C173" s="22" t="s">
        <v>190</v>
      </c>
      <c r="D173" s="23"/>
      <c r="E173" s="23">
        <f t="shared" si="21"/>
        <v>0</v>
      </c>
    </row>
    <row r="174" spans="1:5" x14ac:dyDescent="0.25">
      <c r="A174" s="13">
        <v>172</v>
      </c>
      <c r="B174" s="21" t="s">
        <v>124</v>
      </c>
      <c r="C174" s="22" t="s">
        <v>191</v>
      </c>
      <c r="D174" s="23"/>
      <c r="E174" s="23">
        <f t="shared" si="21"/>
        <v>0</v>
      </c>
    </row>
    <row r="175" spans="1:5" ht="13.9" x14ac:dyDescent="0.25">
      <c r="A175" s="13">
        <v>173</v>
      </c>
      <c r="B175" s="21" t="s">
        <v>126</v>
      </c>
      <c r="C175" s="22" t="s">
        <v>192</v>
      </c>
      <c r="D175" s="23"/>
      <c r="E175" s="23">
        <f t="shared" si="21"/>
        <v>0</v>
      </c>
    </row>
    <row r="176" spans="1:5" ht="13.9" x14ac:dyDescent="0.25">
      <c r="A176" s="13">
        <v>174</v>
      </c>
      <c r="B176" s="21" t="s">
        <v>323</v>
      </c>
      <c r="C176" s="22" t="s">
        <v>428</v>
      </c>
      <c r="D176" s="23"/>
      <c r="E176" s="23">
        <f t="shared" si="21"/>
        <v>0</v>
      </c>
    </row>
    <row r="177" spans="1:8" s="5" customFormat="1" x14ac:dyDescent="0.25">
      <c r="A177" s="13">
        <v>175</v>
      </c>
      <c r="B177" s="19" t="s">
        <v>2</v>
      </c>
      <c r="C177" s="20" t="s">
        <v>174</v>
      </c>
      <c r="D177" s="7">
        <f>D178+D179+D180+D181+D182</f>
        <v>0</v>
      </c>
      <c r="E177" s="7">
        <f t="shared" ref="E177" si="26">E178+E179+E180+E181+E182</f>
        <v>0</v>
      </c>
    </row>
    <row r="178" spans="1:8" s="5" customFormat="1" x14ac:dyDescent="0.25">
      <c r="A178" s="13">
        <v>176</v>
      </c>
      <c r="B178" s="19" t="s">
        <v>4</v>
      </c>
      <c r="C178" s="20" t="s">
        <v>307</v>
      </c>
      <c r="D178" s="7"/>
      <c r="E178" s="7">
        <f t="shared" si="21"/>
        <v>0</v>
      </c>
    </row>
    <row r="179" spans="1:8" s="5" customFormat="1" ht="13.9" x14ac:dyDescent="0.25">
      <c r="A179" s="13">
        <v>177</v>
      </c>
      <c r="B179" s="19" t="s">
        <v>38</v>
      </c>
      <c r="C179" s="20" t="s">
        <v>308</v>
      </c>
      <c r="D179" s="7"/>
      <c r="E179" s="7">
        <f t="shared" si="21"/>
        <v>0</v>
      </c>
    </row>
    <row r="180" spans="1:8" s="5" customFormat="1" ht="13.9" x14ac:dyDescent="0.25">
      <c r="A180" s="13">
        <v>178</v>
      </c>
      <c r="B180" s="19" t="s">
        <v>48</v>
      </c>
      <c r="C180" s="20" t="s">
        <v>309</v>
      </c>
      <c r="D180" s="7"/>
      <c r="E180" s="7">
        <f t="shared" si="21"/>
        <v>0</v>
      </c>
    </row>
    <row r="181" spans="1:8" s="5" customFormat="1" ht="13.9" x14ac:dyDescent="0.25">
      <c r="A181" s="13">
        <v>179</v>
      </c>
      <c r="B181" s="19" t="s">
        <v>310</v>
      </c>
      <c r="C181" s="20" t="s">
        <v>311</v>
      </c>
      <c r="D181" s="7"/>
      <c r="E181" s="7">
        <f t="shared" si="21"/>
        <v>0</v>
      </c>
    </row>
    <row r="182" spans="1:8" s="5" customFormat="1" ht="13.9" x14ac:dyDescent="0.25">
      <c r="A182" s="13">
        <v>180</v>
      </c>
      <c r="B182" s="19" t="s">
        <v>312</v>
      </c>
      <c r="C182" s="20" t="s">
        <v>313</v>
      </c>
      <c r="D182" s="7"/>
      <c r="E182" s="7">
        <f t="shared" si="21"/>
        <v>0</v>
      </c>
    </row>
    <row r="183" spans="1:8" x14ac:dyDescent="0.25">
      <c r="A183" s="28">
        <v>181</v>
      </c>
      <c r="B183" s="16" t="s">
        <v>273</v>
      </c>
      <c r="C183" s="17" t="s">
        <v>279</v>
      </c>
      <c r="D183" s="8">
        <f>D184+D185+D186+D192+D196+D200+D203+D206+D212+D216+D222+D228+D235+D243+D244+D245</f>
        <v>0</v>
      </c>
      <c r="E183" s="8">
        <f t="shared" ref="E183" si="27">E184+E185+E186+E192+E196+E200+E203+E206+E212+E216+E222+E228+E235+E243+E244+E245</f>
        <v>0</v>
      </c>
      <c r="G183" s="29"/>
      <c r="H183" s="29"/>
    </row>
    <row r="184" spans="1:8" s="5" customFormat="1" ht="13.9" x14ac:dyDescent="0.25">
      <c r="A184" s="13">
        <v>182</v>
      </c>
      <c r="B184" s="19" t="s">
        <v>0</v>
      </c>
      <c r="C184" s="20" t="s">
        <v>193</v>
      </c>
      <c r="D184" s="7"/>
      <c r="E184" s="7">
        <f t="shared" si="21"/>
        <v>0</v>
      </c>
    </row>
    <row r="185" spans="1:8" s="5" customFormat="1" ht="13.9" x14ac:dyDescent="0.25">
      <c r="A185" s="13">
        <v>183</v>
      </c>
      <c r="B185" s="19" t="s">
        <v>2</v>
      </c>
      <c r="C185" s="20" t="s">
        <v>194</v>
      </c>
      <c r="D185" s="7"/>
      <c r="E185" s="7">
        <f t="shared" si="21"/>
        <v>0</v>
      </c>
    </row>
    <row r="186" spans="1:8" s="5" customFormat="1" ht="13.9" x14ac:dyDescent="0.25">
      <c r="A186" s="13">
        <v>184</v>
      </c>
      <c r="B186" s="19" t="s">
        <v>50</v>
      </c>
      <c r="C186" s="20" t="s">
        <v>195</v>
      </c>
      <c r="D186" s="7">
        <f>D187+D188+D189+D190+D191</f>
        <v>0</v>
      </c>
      <c r="E186" s="7">
        <f t="shared" ref="E186" si="28">E187+E188+E189+E190</f>
        <v>0</v>
      </c>
    </row>
    <row r="187" spans="1:8" ht="13.9" x14ac:dyDescent="0.25">
      <c r="A187" s="13">
        <v>185</v>
      </c>
      <c r="B187" s="21" t="s">
        <v>52</v>
      </c>
      <c r="C187" s="22" t="s">
        <v>53</v>
      </c>
      <c r="D187" s="23"/>
      <c r="E187" s="23">
        <f t="shared" si="21"/>
        <v>0</v>
      </c>
    </row>
    <row r="188" spans="1:8" ht="13.9" x14ac:dyDescent="0.25">
      <c r="A188" s="13">
        <v>186</v>
      </c>
      <c r="B188" s="21" t="s">
        <v>58</v>
      </c>
      <c r="C188" s="22" t="s">
        <v>196</v>
      </c>
      <c r="D188" s="23"/>
      <c r="E188" s="23">
        <f t="shared" si="21"/>
        <v>0</v>
      </c>
    </row>
    <row r="189" spans="1:8" ht="13.9" x14ac:dyDescent="0.25">
      <c r="A189" s="13">
        <v>187</v>
      </c>
      <c r="B189" s="21" t="s">
        <v>74</v>
      </c>
      <c r="C189" s="22" t="s">
        <v>197</v>
      </c>
      <c r="D189" s="23"/>
      <c r="E189" s="23">
        <f t="shared" si="21"/>
        <v>0</v>
      </c>
    </row>
    <row r="190" spans="1:8" x14ac:dyDescent="0.25">
      <c r="A190" s="13">
        <v>188</v>
      </c>
      <c r="B190" s="21" t="s">
        <v>76</v>
      </c>
      <c r="C190" s="22" t="s">
        <v>198</v>
      </c>
      <c r="D190" s="23"/>
      <c r="E190" s="23">
        <f t="shared" si="21"/>
        <v>0</v>
      </c>
    </row>
    <row r="191" spans="1:8" x14ac:dyDescent="0.25">
      <c r="A191" s="47">
        <v>189</v>
      </c>
      <c r="B191" s="49" t="s">
        <v>78</v>
      </c>
      <c r="C191" s="36" t="s">
        <v>429</v>
      </c>
      <c r="D191" s="23"/>
      <c r="E191" s="23">
        <f t="shared" si="21"/>
        <v>0</v>
      </c>
    </row>
    <row r="192" spans="1:8" s="5" customFormat="1" ht="13.9" x14ac:dyDescent="0.25">
      <c r="A192" s="13">
        <v>190</v>
      </c>
      <c r="B192" s="19" t="s">
        <v>86</v>
      </c>
      <c r="C192" s="20" t="s">
        <v>199</v>
      </c>
      <c r="D192" s="7">
        <f>D193+D194+D195</f>
        <v>0</v>
      </c>
      <c r="E192" s="7">
        <f t="shared" ref="E192" si="29">E193+E194+E195</f>
        <v>0</v>
      </c>
    </row>
    <row r="193" spans="1:5" ht="13.9" x14ac:dyDescent="0.25">
      <c r="A193" s="13">
        <v>191</v>
      </c>
      <c r="B193" s="21" t="s">
        <v>88</v>
      </c>
      <c r="C193" s="22" t="s">
        <v>53</v>
      </c>
      <c r="D193" s="23"/>
      <c r="E193" s="23">
        <f t="shared" si="21"/>
        <v>0</v>
      </c>
    </row>
    <row r="194" spans="1:5" ht="13.9" x14ac:dyDescent="0.25">
      <c r="A194" s="13">
        <v>192</v>
      </c>
      <c r="B194" s="21" t="s">
        <v>90</v>
      </c>
      <c r="C194" s="22" t="s">
        <v>196</v>
      </c>
      <c r="D194" s="23"/>
      <c r="E194" s="23">
        <f t="shared" si="21"/>
        <v>0</v>
      </c>
    </row>
    <row r="195" spans="1:5" x14ac:dyDescent="0.25">
      <c r="A195" s="13">
        <v>193</v>
      </c>
      <c r="B195" s="21" t="s">
        <v>92</v>
      </c>
      <c r="C195" s="22" t="s">
        <v>198</v>
      </c>
      <c r="D195" s="23"/>
      <c r="E195" s="23">
        <f t="shared" si="21"/>
        <v>0</v>
      </c>
    </row>
    <row r="196" spans="1:5" s="5" customFormat="1" ht="13.9" x14ac:dyDescent="0.25">
      <c r="A196" s="13">
        <v>194</v>
      </c>
      <c r="B196" s="19" t="s">
        <v>200</v>
      </c>
      <c r="C196" s="20" t="s">
        <v>201</v>
      </c>
      <c r="D196" s="7">
        <f>D197+D198+D199</f>
        <v>0</v>
      </c>
      <c r="E196" s="7">
        <f t="shared" ref="E196" si="30">E197+E198+E199</f>
        <v>0</v>
      </c>
    </row>
    <row r="197" spans="1:5" ht="13.9" x14ac:dyDescent="0.25">
      <c r="A197" s="13">
        <v>195</v>
      </c>
      <c r="B197" s="21" t="s">
        <v>202</v>
      </c>
      <c r="C197" s="22" t="s">
        <v>53</v>
      </c>
      <c r="D197" s="23"/>
      <c r="E197" s="23">
        <f t="shared" si="21"/>
        <v>0</v>
      </c>
    </row>
    <row r="198" spans="1:5" ht="13.9" x14ac:dyDescent="0.25">
      <c r="A198" s="13">
        <v>196</v>
      </c>
      <c r="B198" s="21" t="s">
        <v>203</v>
      </c>
      <c r="C198" s="22" t="s">
        <v>196</v>
      </c>
      <c r="D198" s="23"/>
      <c r="E198" s="23">
        <f t="shared" si="21"/>
        <v>0</v>
      </c>
    </row>
    <row r="199" spans="1:5" x14ac:dyDescent="0.25">
      <c r="A199" s="13">
        <v>197</v>
      </c>
      <c r="B199" s="21" t="s">
        <v>204</v>
      </c>
      <c r="C199" s="22" t="s">
        <v>198</v>
      </c>
      <c r="D199" s="23"/>
      <c r="E199" s="23">
        <f t="shared" si="21"/>
        <v>0</v>
      </c>
    </row>
    <row r="200" spans="1:5" s="5" customFormat="1" ht="13.9" x14ac:dyDescent="0.25">
      <c r="A200" s="13">
        <v>198</v>
      </c>
      <c r="B200" s="19" t="s">
        <v>205</v>
      </c>
      <c r="C200" s="20" t="s">
        <v>206</v>
      </c>
      <c r="D200" s="7">
        <f>D201+D202</f>
        <v>0</v>
      </c>
      <c r="E200" s="7">
        <f t="shared" ref="E200" si="31">E201+E202</f>
        <v>0</v>
      </c>
    </row>
    <row r="201" spans="1:5" ht="13.9" x14ac:dyDescent="0.25">
      <c r="A201" s="13">
        <v>199</v>
      </c>
      <c r="B201" s="21" t="s">
        <v>207</v>
      </c>
      <c r="C201" s="22" t="s">
        <v>196</v>
      </c>
      <c r="D201" s="23"/>
      <c r="E201" s="23">
        <f t="shared" si="21"/>
        <v>0</v>
      </c>
    </row>
    <row r="202" spans="1:5" x14ac:dyDescent="0.25">
      <c r="A202" s="13">
        <v>200</v>
      </c>
      <c r="B202" s="21" t="s">
        <v>208</v>
      </c>
      <c r="C202" s="22" t="s">
        <v>198</v>
      </c>
      <c r="D202" s="23"/>
      <c r="E202" s="23">
        <f t="shared" si="21"/>
        <v>0</v>
      </c>
    </row>
    <row r="203" spans="1:5" s="5" customFormat="1" ht="13.9" x14ac:dyDescent="0.25">
      <c r="A203" s="13">
        <v>201</v>
      </c>
      <c r="B203" s="19" t="s">
        <v>209</v>
      </c>
      <c r="C203" s="20" t="s">
        <v>210</v>
      </c>
      <c r="D203" s="7">
        <f>D204+D205</f>
        <v>0</v>
      </c>
      <c r="E203" s="7">
        <f t="shared" ref="E203" si="32">E204+E205</f>
        <v>0</v>
      </c>
    </row>
    <row r="204" spans="1:5" ht="13.9" x14ac:dyDescent="0.25">
      <c r="A204" s="13">
        <v>202</v>
      </c>
      <c r="B204" s="21" t="s">
        <v>211</v>
      </c>
      <c r="C204" s="22" t="s">
        <v>196</v>
      </c>
      <c r="D204" s="23"/>
      <c r="E204" s="23">
        <f t="shared" si="21"/>
        <v>0</v>
      </c>
    </row>
    <row r="205" spans="1:5" x14ac:dyDescent="0.25">
      <c r="A205" s="13">
        <v>203</v>
      </c>
      <c r="B205" s="21" t="s">
        <v>212</v>
      </c>
      <c r="C205" s="22" t="s">
        <v>198</v>
      </c>
      <c r="D205" s="23"/>
      <c r="E205" s="23">
        <f t="shared" si="21"/>
        <v>0</v>
      </c>
    </row>
    <row r="206" spans="1:5" s="5" customFormat="1" x14ac:dyDescent="0.25">
      <c r="A206" s="13">
        <v>204</v>
      </c>
      <c r="B206" s="19" t="s">
        <v>213</v>
      </c>
      <c r="C206" s="20" t="s">
        <v>214</v>
      </c>
      <c r="D206" s="7">
        <f>D207+D208+D209+D210+D211</f>
        <v>0</v>
      </c>
      <c r="E206" s="7">
        <f t="shared" ref="E206" si="33">E207+E208+E209+E210+E211</f>
        <v>0</v>
      </c>
    </row>
    <row r="207" spans="1:5" ht="13.9" x14ac:dyDescent="0.25">
      <c r="A207" s="13">
        <v>205</v>
      </c>
      <c r="B207" s="21" t="s">
        <v>215</v>
      </c>
      <c r="C207" s="22" t="s">
        <v>216</v>
      </c>
      <c r="D207" s="23"/>
      <c r="E207" s="23">
        <f t="shared" si="21"/>
        <v>0</v>
      </c>
    </row>
    <row r="208" spans="1:5" ht="13.9" x14ac:dyDescent="0.25">
      <c r="A208" s="13">
        <v>206</v>
      </c>
      <c r="B208" s="21" t="s">
        <v>217</v>
      </c>
      <c r="C208" s="22" t="s">
        <v>218</v>
      </c>
      <c r="D208" s="23"/>
      <c r="E208" s="23">
        <f t="shared" si="21"/>
        <v>0</v>
      </c>
    </row>
    <row r="209" spans="1:5" ht="13.9" x14ac:dyDescent="0.25">
      <c r="A209" s="13">
        <v>207</v>
      </c>
      <c r="B209" s="21" t="s">
        <v>219</v>
      </c>
      <c r="C209" s="22" t="s">
        <v>220</v>
      </c>
      <c r="D209" s="23"/>
      <c r="E209" s="23">
        <f t="shared" si="21"/>
        <v>0</v>
      </c>
    </row>
    <row r="210" spans="1:5" ht="13.9" x14ac:dyDescent="0.25">
      <c r="A210" s="13">
        <v>208</v>
      </c>
      <c r="B210" s="21" t="s">
        <v>221</v>
      </c>
      <c r="C210" s="22" t="s">
        <v>222</v>
      </c>
      <c r="D210" s="23"/>
      <c r="E210" s="23">
        <f t="shared" si="21"/>
        <v>0</v>
      </c>
    </row>
    <row r="211" spans="1:5" x14ac:dyDescent="0.25">
      <c r="A211" s="13">
        <v>209</v>
      </c>
      <c r="B211" s="21" t="s">
        <v>223</v>
      </c>
      <c r="C211" s="22" t="s">
        <v>224</v>
      </c>
      <c r="D211" s="23"/>
      <c r="E211" s="23">
        <f t="shared" si="21"/>
        <v>0</v>
      </c>
    </row>
    <row r="212" spans="1:5" s="5" customFormat="1" ht="13.9" x14ac:dyDescent="0.25">
      <c r="A212" s="13">
        <v>210</v>
      </c>
      <c r="B212" s="19" t="s">
        <v>225</v>
      </c>
      <c r="C212" s="20" t="s">
        <v>226</v>
      </c>
      <c r="D212" s="7">
        <f>D213+D214+D215</f>
        <v>0</v>
      </c>
      <c r="E212" s="7">
        <f t="shared" ref="E212" si="34">E213+E214+E215</f>
        <v>0</v>
      </c>
    </row>
    <row r="213" spans="1:5" ht="13.9" x14ac:dyDescent="0.25">
      <c r="A213" s="13">
        <v>211</v>
      </c>
      <c r="B213" s="21" t="s">
        <v>227</v>
      </c>
      <c r="C213" s="22" t="s">
        <v>216</v>
      </c>
      <c r="D213" s="23"/>
      <c r="E213" s="23">
        <f t="shared" ref="E213:E253" si="35">D213*$E$1</f>
        <v>0</v>
      </c>
    </row>
    <row r="214" spans="1:5" ht="13.9" x14ac:dyDescent="0.25">
      <c r="A214" s="13">
        <v>212</v>
      </c>
      <c r="B214" s="21" t="s">
        <v>228</v>
      </c>
      <c r="C214" s="22" t="s">
        <v>229</v>
      </c>
      <c r="D214" s="23"/>
      <c r="E214" s="23">
        <f t="shared" si="35"/>
        <v>0</v>
      </c>
    </row>
    <row r="215" spans="1:5" x14ac:dyDescent="0.25">
      <c r="A215" s="13">
        <v>213</v>
      </c>
      <c r="B215" s="21" t="s">
        <v>230</v>
      </c>
      <c r="C215" s="22" t="s">
        <v>224</v>
      </c>
      <c r="D215" s="23"/>
      <c r="E215" s="23">
        <f t="shared" si="35"/>
        <v>0</v>
      </c>
    </row>
    <row r="216" spans="1:5" s="5" customFormat="1" ht="13.9" x14ac:dyDescent="0.25">
      <c r="A216" s="13">
        <v>214</v>
      </c>
      <c r="B216" s="19" t="s">
        <v>231</v>
      </c>
      <c r="C216" s="20" t="s">
        <v>232</v>
      </c>
      <c r="D216" s="7">
        <f>D217+D218+D219+D220+D221</f>
        <v>0</v>
      </c>
      <c r="E216" s="7">
        <f t="shared" ref="E216" si="36">E217+E218+E219+E220+E221</f>
        <v>0</v>
      </c>
    </row>
    <row r="217" spans="1:5" ht="13.9" x14ac:dyDescent="0.25">
      <c r="A217" s="13">
        <v>215</v>
      </c>
      <c r="B217" s="21" t="s">
        <v>233</v>
      </c>
      <c r="C217" s="22" t="s">
        <v>216</v>
      </c>
      <c r="D217" s="23"/>
      <c r="E217" s="23">
        <f t="shared" si="35"/>
        <v>0</v>
      </c>
    </row>
    <row r="218" spans="1:5" ht="13.9" x14ac:dyDescent="0.25">
      <c r="A218" s="13">
        <v>216</v>
      </c>
      <c r="B218" s="21" t="s">
        <v>234</v>
      </c>
      <c r="C218" s="22" t="s">
        <v>235</v>
      </c>
      <c r="D218" s="23"/>
      <c r="E218" s="23">
        <f t="shared" si="35"/>
        <v>0</v>
      </c>
    </row>
    <row r="219" spans="1:5" ht="13.9" x14ac:dyDescent="0.25">
      <c r="A219" s="13">
        <v>217</v>
      </c>
      <c r="B219" s="21" t="s">
        <v>236</v>
      </c>
      <c r="C219" s="22" t="s">
        <v>220</v>
      </c>
      <c r="D219" s="23"/>
      <c r="E219" s="23">
        <f t="shared" si="35"/>
        <v>0</v>
      </c>
    </row>
    <row r="220" spans="1:5" x14ac:dyDescent="0.25">
      <c r="A220" s="13">
        <v>218</v>
      </c>
      <c r="B220" s="21" t="s">
        <v>237</v>
      </c>
      <c r="C220" s="22" t="s">
        <v>224</v>
      </c>
      <c r="D220" s="23"/>
      <c r="E220" s="23">
        <f t="shared" si="35"/>
        <v>0</v>
      </c>
    </row>
    <row r="221" spans="1:5" ht="13.9" x14ac:dyDescent="0.25">
      <c r="A221" s="13">
        <v>219</v>
      </c>
      <c r="B221" s="21" t="s">
        <v>238</v>
      </c>
      <c r="C221" s="22" t="s">
        <v>239</v>
      </c>
      <c r="D221" s="23"/>
      <c r="E221" s="23">
        <f t="shared" si="35"/>
        <v>0</v>
      </c>
    </row>
    <row r="222" spans="1:5" s="5" customFormat="1" x14ac:dyDescent="0.25">
      <c r="A222" s="13">
        <v>220</v>
      </c>
      <c r="B222" s="19" t="s">
        <v>240</v>
      </c>
      <c r="C222" s="20" t="s">
        <v>241</v>
      </c>
      <c r="D222" s="7">
        <f>D223+D224+D225+D226+D227</f>
        <v>0</v>
      </c>
      <c r="E222" s="7">
        <f t="shared" ref="E222" si="37">E223+E224+E225+E226+E227</f>
        <v>0</v>
      </c>
    </row>
    <row r="223" spans="1:5" ht="13.9" x14ac:dyDescent="0.25">
      <c r="A223" s="13">
        <v>221</v>
      </c>
      <c r="B223" s="21" t="s">
        <v>242</v>
      </c>
      <c r="C223" s="22" t="s">
        <v>216</v>
      </c>
      <c r="D223" s="23"/>
      <c r="E223" s="23">
        <f t="shared" si="35"/>
        <v>0</v>
      </c>
    </row>
    <row r="224" spans="1:5" ht="13.9" x14ac:dyDescent="0.25">
      <c r="A224" s="13">
        <v>222</v>
      </c>
      <c r="B224" s="21" t="s">
        <v>243</v>
      </c>
      <c r="C224" s="22" t="s">
        <v>235</v>
      </c>
      <c r="D224" s="23"/>
      <c r="E224" s="23">
        <f t="shared" si="35"/>
        <v>0</v>
      </c>
    </row>
    <row r="225" spans="1:5" ht="13.9" x14ac:dyDescent="0.25">
      <c r="A225" s="13">
        <v>223</v>
      </c>
      <c r="B225" s="21" t="s">
        <v>244</v>
      </c>
      <c r="C225" s="22" t="s">
        <v>220</v>
      </c>
      <c r="D225" s="23"/>
      <c r="E225" s="23">
        <f t="shared" si="35"/>
        <v>0</v>
      </c>
    </row>
    <row r="226" spans="1:5" x14ac:dyDescent="0.25">
      <c r="A226" s="13">
        <v>224</v>
      </c>
      <c r="B226" s="21" t="s">
        <v>245</v>
      </c>
      <c r="C226" s="22" t="s">
        <v>224</v>
      </c>
      <c r="D226" s="23"/>
      <c r="E226" s="23">
        <f t="shared" si="35"/>
        <v>0</v>
      </c>
    </row>
    <row r="227" spans="1:5" ht="13.9" x14ac:dyDescent="0.25">
      <c r="A227" s="13">
        <v>225</v>
      </c>
      <c r="B227" s="21" t="s">
        <v>246</v>
      </c>
      <c r="C227" s="22" t="s">
        <v>239</v>
      </c>
      <c r="D227" s="23"/>
      <c r="E227" s="23">
        <f t="shared" si="35"/>
        <v>0</v>
      </c>
    </row>
    <row r="228" spans="1:5" s="5" customFormat="1" ht="13.9" x14ac:dyDescent="0.25">
      <c r="A228" s="13">
        <v>226</v>
      </c>
      <c r="B228" s="19" t="s">
        <v>247</v>
      </c>
      <c r="C228" s="20" t="s">
        <v>248</v>
      </c>
      <c r="D228" s="7">
        <f>D229+D230+D231+D232+D233+D234</f>
        <v>0</v>
      </c>
      <c r="E228" s="7">
        <f t="shared" ref="E228" si="38">E229+E230+E231+E232+E233+E234</f>
        <v>0</v>
      </c>
    </row>
    <row r="229" spans="1:5" ht="13.9" x14ac:dyDescent="0.25">
      <c r="A229" s="13">
        <v>227</v>
      </c>
      <c r="B229" s="21" t="s">
        <v>249</v>
      </c>
      <c r="C229" s="22" t="s">
        <v>216</v>
      </c>
      <c r="D229" s="23"/>
      <c r="E229" s="23">
        <f t="shared" si="35"/>
        <v>0</v>
      </c>
    </row>
    <row r="230" spans="1:5" ht="13.9" x14ac:dyDescent="0.25">
      <c r="A230" s="13">
        <v>228</v>
      </c>
      <c r="B230" s="21" t="s">
        <v>250</v>
      </c>
      <c r="C230" s="22" t="s">
        <v>235</v>
      </c>
      <c r="D230" s="23"/>
      <c r="E230" s="23">
        <f t="shared" si="35"/>
        <v>0</v>
      </c>
    </row>
    <row r="231" spans="1:5" x14ac:dyDescent="0.25">
      <c r="A231" s="13">
        <v>229</v>
      </c>
      <c r="B231" s="21" t="s">
        <v>251</v>
      </c>
      <c r="C231" s="22" t="s">
        <v>252</v>
      </c>
      <c r="D231" s="23"/>
      <c r="E231" s="23">
        <f t="shared" si="35"/>
        <v>0</v>
      </c>
    </row>
    <row r="232" spans="1:5" ht="13.9" x14ac:dyDescent="0.25">
      <c r="A232" s="13">
        <v>230</v>
      </c>
      <c r="B232" s="21" t="s">
        <v>253</v>
      </c>
      <c r="C232" s="22" t="s">
        <v>220</v>
      </c>
      <c r="D232" s="23"/>
      <c r="E232" s="23">
        <f t="shared" si="35"/>
        <v>0</v>
      </c>
    </row>
    <row r="233" spans="1:5" x14ac:dyDescent="0.25">
      <c r="A233" s="13">
        <v>231</v>
      </c>
      <c r="B233" s="21" t="s">
        <v>254</v>
      </c>
      <c r="C233" s="22" t="s">
        <v>224</v>
      </c>
      <c r="D233" s="23"/>
      <c r="E233" s="23">
        <f t="shared" si="35"/>
        <v>0</v>
      </c>
    </row>
    <row r="234" spans="1:5" ht="13.9" x14ac:dyDescent="0.25">
      <c r="A234" s="13">
        <v>232</v>
      </c>
      <c r="B234" s="21" t="s">
        <v>255</v>
      </c>
      <c r="C234" s="22" t="s">
        <v>239</v>
      </c>
      <c r="D234" s="23"/>
      <c r="E234" s="23">
        <f t="shared" si="35"/>
        <v>0</v>
      </c>
    </row>
    <row r="235" spans="1:5" s="5" customFormat="1" ht="13.9" x14ac:dyDescent="0.25">
      <c r="A235" s="13">
        <v>233</v>
      </c>
      <c r="B235" s="19" t="s">
        <v>256</v>
      </c>
      <c r="C235" s="20" t="s">
        <v>257</v>
      </c>
      <c r="D235" s="7">
        <f>D236+D237+D238+D239+D240+D241+D242</f>
        <v>0</v>
      </c>
      <c r="E235" s="7">
        <f t="shared" ref="E235" si="39">E236+E237+E238+E239+E240+E241+E242</f>
        <v>0</v>
      </c>
    </row>
    <row r="236" spans="1:5" ht="13.9" x14ac:dyDescent="0.25">
      <c r="A236" s="13">
        <v>234</v>
      </c>
      <c r="B236" s="21" t="s">
        <v>258</v>
      </c>
      <c r="C236" s="22" t="s">
        <v>216</v>
      </c>
      <c r="D236" s="23"/>
      <c r="E236" s="23">
        <f t="shared" si="35"/>
        <v>0</v>
      </c>
    </row>
    <row r="237" spans="1:5" ht="13.9" x14ac:dyDescent="0.25">
      <c r="A237" s="13">
        <v>235</v>
      </c>
      <c r="B237" s="21" t="s">
        <v>259</v>
      </c>
      <c r="C237" s="22" t="s">
        <v>235</v>
      </c>
      <c r="D237" s="23"/>
      <c r="E237" s="23">
        <f t="shared" si="35"/>
        <v>0</v>
      </c>
    </row>
    <row r="238" spans="1:5" x14ac:dyDescent="0.25">
      <c r="A238" s="13">
        <v>236</v>
      </c>
      <c r="B238" s="21" t="s">
        <v>260</v>
      </c>
      <c r="C238" s="22" t="s">
        <v>261</v>
      </c>
      <c r="D238" s="23"/>
      <c r="E238" s="23">
        <f t="shared" si="35"/>
        <v>0</v>
      </c>
    </row>
    <row r="239" spans="1:5" ht="13.9" x14ac:dyDescent="0.25">
      <c r="A239" s="13">
        <v>237</v>
      </c>
      <c r="B239" s="21" t="s">
        <v>262</v>
      </c>
      <c r="C239" s="22" t="s">
        <v>263</v>
      </c>
      <c r="D239" s="23"/>
      <c r="E239" s="23">
        <f t="shared" si="35"/>
        <v>0</v>
      </c>
    </row>
    <row r="240" spans="1:5" ht="13.9" x14ac:dyDescent="0.25">
      <c r="A240" s="13">
        <v>238</v>
      </c>
      <c r="B240" s="21" t="s">
        <v>264</v>
      </c>
      <c r="C240" s="22" t="s">
        <v>220</v>
      </c>
      <c r="D240" s="23"/>
      <c r="E240" s="23">
        <f t="shared" si="35"/>
        <v>0</v>
      </c>
    </row>
    <row r="241" spans="1:7" x14ac:dyDescent="0.25">
      <c r="A241" s="13">
        <v>239</v>
      </c>
      <c r="B241" s="21" t="s">
        <v>265</v>
      </c>
      <c r="C241" s="22" t="s">
        <v>224</v>
      </c>
      <c r="D241" s="23"/>
      <c r="E241" s="23">
        <f t="shared" si="35"/>
        <v>0</v>
      </c>
    </row>
    <row r="242" spans="1:7" ht="13.9" x14ac:dyDescent="0.25">
      <c r="A242" s="13">
        <v>240</v>
      </c>
      <c r="B242" s="21" t="s">
        <v>266</v>
      </c>
      <c r="C242" s="22" t="s">
        <v>239</v>
      </c>
      <c r="D242" s="23"/>
      <c r="E242" s="23">
        <f t="shared" si="35"/>
        <v>0</v>
      </c>
    </row>
    <row r="243" spans="1:7" s="5" customFormat="1" x14ac:dyDescent="0.25">
      <c r="A243" s="13">
        <v>241</v>
      </c>
      <c r="B243" s="19" t="s">
        <v>267</v>
      </c>
      <c r="C243" s="20" t="s">
        <v>51</v>
      </c>
      <c r="D243" s="7"/>
      <c r="E243" s="7">
        <f t="shared" si="35"/>
        <v>0</v>
      </c>
    </row>
    <row r="244" spans="1:7" s="5" customFormat="1" x14ac:dyDescent="0.25">
      <c r="A244" s="13">
        <v>242</v>
      </c>
      <c r="B244" s="19" t="s">
        <v>268</v>
      </c>
      <c r="C244" s="20" t="s">
        <v>269</v>
      </c>
      <c r="D244" s="7"/>
      <c r="E244" s="7">
        <f t="shared" si="35"/>
        <v>0</v>
      </c>
    </row>
    <row r="245" spans="1:7" s="5" customFormat="1" x14ac:dyDescent="0.25">
      <c r="A245" s="13">
        <v>243</v>
      </c>
      <c r="B245" s="19">
        <v>16</v>
      </c>
      <c r="C245" s="20" t="s">
        <v>270</v>
      </c>
      <c r="D245" s="7"/>
      <c r="E245" s="7">
        <f t="shared" si="35"/>
        <v>0</v>
      </c>
    </row>
    <row r="246" spans="1:7" x14ac:dyDescent="0.25">
      <c r="A246" s="28">
        <v>244</v>
      </c>
      <c r="B246" s="16" t="s">
        <v>275</v>
      </c>
      <c r="C246" s="24" t="s">
        <v>280</v>
      </c>
      <c r="D246" s="8">
        <f>D247</f>
        <v>0</v>
      </c>
      <c r="E246" s="8">
        <f t="shared" ref="E246" si="40">E247</f>
        <v>0</v>
      </c>
    </row>
    <row r="247" spans="1:7" s="5" customFormat="1" ht="13.9" x14ac:dyDescent="0.25">
      <c r="A247" s="13">
        <v>245</v>
      </c>
      <c r="B247" s="9">
        <v>1</v>
      </c>
      <c r="C247" s="10" t="s">
        <v>281</v>
      </c>
      <c r="D247" s="7">
        <f>D248+D249+D275+D276</f>
        <v>0</v>
      </c>
      <c r="E247" s="7">
        <f>E248+E249+E275+E276</f>
        <v>0</v>
      </c>
    </row>
    <row r="248" spans="1:7" s="5" customFormat="1" x14ac:dyDescent="0.25">
      <c r="A248" s="13">
        <v>246</v>
      </c>
      <c r="B248" s="9" t="s">
        <v>113</v>
      </c>
      <c r="C248" s="10" t="s">
        <v>282</v>
      </c>
      <c r="D248" s="7"/>
      <c r="E248" s="7">
        <f t="shared" si="35"/>
        <v>0</v>
      </c>
    </row>
    <row r="249" spans="1:7" s="5" customFormat="1" x14ac:dyDescent="0.25">
      <c r="A249" s="13">
        <v>247</v>
      </c>
      <c r="B249" s="9" t="s">
        <v>115</v>
      </c>
      <c r="C249" s="10" t="s">
        <v>315</v>
      </c>
      <c r="D249" s="7">
        <f>SUM(D250:D253,D256,D257,D258,D274)</f>
        <v>0</v>
      </c>
      <c r="E249" s="7">
        <f>D249*$E$1</f>
        <v>0</v>
      </c>
    </row>
    <row r="250" spans="1:7" x14ac:dyDescent="0.25">
      <c r="A250" s="13">
        <v>248</v>
      </c>
      <c r="B250" s="11" t="s">
        <v>449</v>
      </c>
      <c r="C250" s="12" t="s">
        <v>317</v>
      </c>
      <c r="D250" s="23"/>
      <c r="E250" s="23">
        <f>D250*$E$1</f>
        <v>0</v>
      </c>
    </row>
    <row r="251" spans="1:7" x14ac:dyDescent="0.25">
      <c r="A251" s="13">
        <v>249</v>
      </c>
      <c r="B251" s="11" t="s">
        <v>450</v>
      </c>
      <c r="C251" s="12" t="s">
        <v>318</v>
      </c>
      <c r="D251" s="23"/>
      <c r="E251" s="23">
        <f t="shared" si="35"/>
        <v>0</v>
      </c>
    </row>
    <row r="252" spans="1:7" ht="30" x14ac:dyDescent="0.25">
      <c r="A252" s="13">
        <v>250</v>
      </c>
      <c r="B252" s="11" t="s">
        <v>451</v>
      </c>
      <c r="C252" s="12" t="s">
        <v>319</v>
      </c>
      <c r="E252" s="23">
        <f t="shared" si="35"/>
        <v>0</v>
      </c>
    </row>
    <row r="253" spans="1:7" ht="30" x14ac:dyDescent="0.25">
      <c r="A253" s="13">
        <v>251</v>
      </c>
      <c r="B253" s="11" t="s">
        <v>452</v>
      </c>
      <c r="C253" s="12" t="s">
        <v>320</v>
      </c>
      <c r="D253" s="23"/>
      <c r="E253" s="23">
        <f t="shared" si="35"/>
        <v>0</v>
      </c>
    </row>
    <row r="254" spans="1:7" ht="30" x14ac:dyDescent="0.25">
      <c r="A254" s="13">
        <v>252</v>
      </c>
      <c r="B254" s="11" t="s">
        <v>453</v>
      </c>
      <c r="C254" s="12" t="s">
        <v>321</v>
      </c>
      <c r="D254" s="41" t="s">
        <v>435</v>
      </c>
      <c r="E254" s="42"/>
    </row>
    <row r="255" spans="1:7" x14ac:dyDescent="0.25">
      <c r="A255" s="13">
        <v>253</v>
      </c>
      <c r="B255" s="11" t="s">
        <v>454</v>
      </c>
      <c r="C255" s="12" t="s">
        <v>322</v>
      </c>
      <c r="D255" s="43" t="s">
        <v>435</v>
      </c>
      <c r="E255" s="43"/>
    </row>
    <row r="256" spans="1:7" x14ac:dyDescent="0.25">
      <c r="A256" s="47" t="s">
        <v>438</v>
      </c>
      <c r="B256" s="46" t="s">
        <v>455</v>
      </c>
      <c r="C256" s="44" t="s">
        <v>436</v>
      </c>
      <c r="D256" s="38"/>
      <c r="E256" s="23">
        <f t="shared" ref="E256:E258" si="41">D256*$E$1</f>
        <v>0</v>
      </c>
      <c r="F256" s="39"/>
      <c r="G256" s="40"/>
    </row>
    <row r="257" spans="1:5" x14ac:dyDescent="0.25">
      <c r="A257" s="47" t="s">
        <v>439</v>
      </c>
      <c r="B257" s="46" t="s">
        <v>456</v>
      </c>
      <c r="C257" s="44" t="s">
        <v>437</v>
      </c>
      <c r="D257" s="38"/>
      <c r="E257" s="23">
        <f t="shared" si="41"/>
        <v>0</v>
      </c>
    </row>
    <row r="258" spans="1:5" ht="15.75" customHeight="1" x14ac:dyDescent="0.25">
      <c r="A258" s="48" t="s">
        <v>470</v>
      </c>
      <c r="B258" s="46" t="s">
        <v>457</v>
      </c>
      <c r="C258" s="45" t="s">
        <v>440</v>
      </c>
      <c r="D258" s="38"/>
      <c r="E258" s="23">
        <f t="shared" si="41"/>
        <v>0</v>
      </c>
    </row>
    <row r="259" spans="1:5" x14ac:dyDescent="0.25">
      <c r="A259" s="13">
        <v>254</v>
      </c>
      <c r="B259" s="11" t="s">
        <v>458</v>
      </c>
      <c r="C259" s="12" t="s">
        <v>324</v>
      </c>
      <c r="D259" s="41" t="s">
        <v>435</v>
      </c>
      <c r="E259" s="42"/>
    </row>
    <row r="260" spans="1:5" x14ac:dyDescent="0.25">
      <c r="A260" s="13">
        <v>255</v>
      </c>
      <c r="B260" s="11" t="s">
        <v>459</v>
      </c>
      <c r="C260" s="12" t="s">
        <v>325</v>
      </c>
      <c r="D260" s="41" t="s">
        <v>435</v>
      </c>
      <c r="E260" s="42"/>
    </row>
    <row r="261" spans="1:5" ht="30" x14ac:dyDescent="0.25">
      <c r="A261" s="13">
        <v>256</v>
      </c>
      <c r="B261" s="11" t="s">
        <v>460</v>
      </c>
      <c r="C261" s="12" t="s">
        <v>326</v>
      </c>
      <c r="D261" s="41" t="s">
        <v>435</v>
      </c>
      <c r="E261" s="42"/>
    </row>
    <row r="262" spans="1:5" ht="30" x14ac:dyDescent="0.25">
      <c r="A262" s="13">
        <v>257</v>
      </c>
      <c r="B262" s="11" t="s">
        <v>461</v>
      </c>
      <c r="C262" s="12" t="s">
        <v>327</v>
      </c>
      <c r="D262" s="41" t="s">
        <v>435</v>
      </c>
      <c r="E262" s="42"/>
    </row>
    <row r="263" spans="1:5" ht="30" x14ac:dyDescent="0.25">
      <c r="A263" s="13">
        <v>258</v>
      </c>
      <c r="B263" s="11" t="s">
        <v>462</v>
      </c>
      <c r="C263" s="12" t="s">
        <v>328</v>
      </c>
      <c r="D263" s="41" t="s">
        <v>435</v>
      </c>
      <c r="E263" s="42"/>
    </row>
    <row r="264" spans="1:5" x14ac:dyDescent="0.25">
      <c r="A264" s="13">
        <v>259</v>
      </c>
      <c r="B264" s="11" t="s">
        <v>463</v>
      </c>
      <c r="C264" s="12" t="s">
        <v>441</v>
      </c>
      <c r="D264" s="41" t="s">
        <v>435</v>
      </c>
      <c r="E264" s="42"/>
    </row>
    <row r="265" spans="1:5" x14ac:dyDescent="0.25">
      <c r="A265" s="13" t="s">
        <v>442</v>
      </c>
      <c r="B265" s="11" t="s">
        <v>464</v>
      </c>
      <c r="C265" s="12" t="s">
        <v>443</v>
      </c>
      <c r="D265" s="41" t="s">
        <v>435</v>
      </c>
      <c r="E265" s="42"/>
    </row>
    <row r="266" spans="1:5" x14ac:dyDescent="0.25">
      <c r="A266" s="13" t="s">
        <v>446</v>
      </c>
      <c r="B266" s="11" t="s">
        <v>465</v>
      </c>
      <c r="C266" s="12" t="s">
        <v>444</v>
      </c>
      <c r="D266" s="41" t="s">
        <v>435</v>
      </c>
      <c r="E266" s="42"/>
    </row>
    <row r="267" spans="1:5" x14ac:dyDescent="0.25">
      <c r="A267" s="13">
        <v>260</v>
      </c>
      <c r="B267" s="11" t="s">
        <v>466</v>
      </c>
      <c r="C267" s="12" t="s">
        <v>329</v>
      </c>
      <c r="D267" s="41" t="s">
        <v>435</v>
      </c>
      <c r="E267" s="42"/>
    </row>
    <row r="268" spans="1:5" ht="30" x14ac:dyDescent="0.25">
      <c r="A268" s="13">
        <v>261</v>
      </c>
      <c r="B268" s="11" t="s">
        <v>467</v>
      </c>
      <c r="C268" s="12" t="s">
        <v>330</v>
      </c>
      <c r="D268" s="41" t="s">
        <v>435</v>
      </c>
      <c r="E268" s="42"/>
    </row>
    <row r="269" spans="1:5" x14ac:dyDescent="0.25">
      <c r="A269" s="13">
        <v>262</v>
      </c>
      <c r="B269" s="11" t="s">
        <v>468</v>
      </c>
      <c r="C269" s="12" t="s">
        <v>331</v>
      </c>
      <c r="D269" s="41" t="s">
        <v>435</v>
      </c>
      <c r="E269" s="42"/>
    </row>
    <row r="270" spans="1:5" x14ac:dyDescent="0.25">
      <c r="A270" s="13">
        <v>263</v>
      </c>
      <c r="B270" s="11" t="s">
        <v>469</v>
      </c>
      <c r="C270" s="12" t="s">
        <v>445</v>
      </c>
      <c r="D270" s="41" t="s">
        <v>435</v>
      </c>
      <c r="E270" s="42"/>
    </row>
    <row r="271" spans="1:5" x14ac:dyDescent="0.25">
      <c r="A271" s="13" t="s">
        <v>447</v>
      </c>
      <c r="B271" s="11" t="s">
        <v>448</v>
      </c>
      <c r="C271" s="12" t="s">
        <v>471</v>
      </c>
      <c r="D271" s="41" t="s">
        <v>435</v>
      </c>
      <c r="E271" s="42"/>
    </row>
    <row r="272" spans="1:5" x14ac:dyDescent="0.25">
      <c r="A272" s="13" t="s">
        <v>472</v>
      </c>
      <c r="B272" s="11" t="s">
        <v>473</v>
      </c>
      <c r="C272" s="12" t="s">
        <v>475</v>
      </c>
      <c r="D272" s="41" t="s">
        <v>435</v>
      </c>
      <c r="E272" s="42"/>
    </row>
    <row r="273" spans="1:6" x14ac:dyDescent="0.25">
      <c r="A273" s="13">
        <v>264</v>
      </c>
      <c r="B273" s="11" t="s">
        <v>474</v>
      </c>
      <c r="C273" s="12" t="s">
        <v>332</v>
      </c>
      <c r="D273" s="41" t="s">
        <v>435</v>
      </c>
      <c r="E273" s="42"/>
    </row>
    <row r="274" spans="1:6" x14ac:dyDescent="0.25">
      <c r="A274" s="13" t="s">
        <v>476</v>
      </c>
      <c r="B274" s="11" t="s">
        <v>477</v>
      </c>
      <c r="C274" s="12" t="s">
        <v>478</v>
      </c>
      <c r="D274" s="38"/>
      <c r="E274" s="23">
        <f t="shared" ref="E274" si="42">D274*$E$1</f>
        <v>0</v>
      </c>
    </row>
    <row r="275" spans="1:6" s="5" customFormat="1" x14ac:dyDescent="0.25">
      <c r="A275" s="13">
        <v>265</v>
      </c>
      <c r="B275" s="9" t="s">
        <v>131</v>
      </c>
      <c r="C275" s="10" t="s">
        <v>316</v>
      </c>
      <c r="D275" s="23"/>
      <c r="E275" s="23">
        <f t="shared" ref="E275:E278" si="43">D275*$E$1</f>
        <v>0</v>
      </c>
    </row>
    <row r="276" spans="1:6" s="5" customFormat="1" x14ac:dyDescent="0.25">
      <c r="A276" s="13">
        <v>266</v>
      </c>
      <c r="B276" s="9" t="s">
        <v>138</v>
      </c>
      <c r="C276" s="10" t="s">
        <v>283</v>
      </c>
      <c r="D276" s="23"/>
      <c r="E276" s="23">
        <f t="shared" si="43"/>
        <v>0</v>
      </c>
    </row>
    <row r="277" spans="1:6" s="5" customFormat="1" x14ac:dyDescent="0.25">
      <c r="A277" s="28">
        <v>267</v>
      </c>
      <c r="B277" s="25" t="s">
        <v>334</v>
      </c>
      <c r="C277" s="26" t="s">
        <v>335</v>
      </c>
      <c r="D277" s="8">
        <f>D278</f>
        <v>0</v>
      </c>
      <c r="E277" s="8">
        <f t="shared" si="43"/>
        <v>0</v>
      </c>
      <c r="F277" s="6"/>
    </row>
    <row r="278" spans="1:6" s="5" customFormat="1" x14ac:dyDescent="0.25">
      <c r="A278" s="13">
        <v>268</v>
      </c>
      <c r="B278" s="9">
        <v>1</v>
      </c>
      <c r="C278" s="10" t="s">
        <v>336</v>
      </c>
      <c r="D278" s="7"/>
      <c r="E278" s="7">
        <f t="shared" si="43"/>
        <v>0</v>
      </c>
    </row>
    <row r="279" spans="1:6" s="5" customFormat="1" ht="37.15" customHeight="1" x14ac:dyDescent="0.25">
      <c r="A279" s="13">
        <v>269</v>
      </c>
      <c r="B279" s="33"/>
      <c r="C279" s="34" t="s">
        <v>337</v>
      </c>
      <c r="D279" s="35">
        <f>D3+D67+D156+D183+D246</f>
        <v>0</v>
      </c>
      <c r="E279" s="35">
        <f>E3+E67+E156+E183+E246</f>
        <v>0</v>
      </c>
    </row>
  </sheetData>
  <mergeCells count="18">
    <mergeCell ref="D273:E273"/>
    <mergeCell ref="D263:E263"/>
    <mergeCell ref="D264:E264"/>
    <mergeCell ref="D267:E267"/>
    <mergeCell ref="D268:E268"/>
    <mergeCell ref="D269:E269"/>
    <mergeCell ref="D270:E270"/>
    <mergeCell ref="D254:E254"/>
    <mergeCell ref="D255:E255"/>
    <mergeCell ref="D259:E259"/>
    <mergeCell ref="D260:E260"/>
    <mergeCell ref="D261:E261"/>
    <mergeCell ref="F256:G256"/>
    <mergeCell ref="D271:E271"/>
    <mergeCell ref="D265:E265"/>
    <mergeCell ref="D266:E266"/>
    <mergeCell ref="D272:E272"/>
    <mergeCell ref="D262:E262"/>
  </mergeCells>
  <phoneticPr fontId="1" type="noConversion"/>
  <pageMargins left="0.7" right="0.7" top="0.75" bottom="0.75" header="0.3" footer="0.3"/>
  <pageSetup paperSize="9" orientation="portrait" r:id="rId1"/>
  <ignoredErrors>
    <ignoredError sqref="B56:B63 B7:B8 B11 B14 B17 B20 B23 B26 B29:B32 B36:B37 B39:B45 B70:B72" twoDigitTextYear="1"/>
    <ignoredError sqref="B184:B186 B192 B196 B200 B203 B206 B212 B216 B222 B228 B235 B243:B244 B4:B5 B34 B52 B68 B157:B158 B177:B182" numberStoredAsText="1"/>
    <ignoredError sqref="B159:B175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Tomalska, Natalia</dc:creator>
  <cp:lastModifiedBy>Flissikowski, Michał</cp:lastModifiedBy>
  <dcterms:created xsi:type="dcterms:W3CDTF">2024-01-22T08:51:43Z</dcterms:created>
  <dcterms:modified xsi:type="dcterms:W3CDTF">2025-03-10T09:10:37Z</dcterms:modified>
</cp:coreProperties>
</file>