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showInkAnnotation="0"/>
  <mc:AlternateContent xmlns:mc="http://schemas.openxmlformats.org/markup-compatibility/2006">
    <mc:Choice Requires="x15">
      <x15ac:absPath xmlns:x15ac="http://schemas.microsoft.com/office/spreadsheetml/2010/11/ac" url="L:\LK201\06_Podwykonawcy\Proc_wyboru\078.Roboty torowe Rębiechowo-Osowa\01. Dokumenty na stronę\Zał. 1 Formularz oferty\"/>
    </mc:Choice>
  </mc:AlternateContent>
  <xr:revisionPtr revIDLastSave="0" documentId="13_ncr:1_{97C7E9F2-F756-4BBB-846C-7D0701DBCD1C}" xr6:coauthVersionLast="47" xr6:coauthVersionMax="47" xr10:uidLastSave="{00000000-0000-0000-0000-000000000000}"/>
  <bookViews>
    <workbookView xWindow="-28920" yWindow="-120" windowWidth="29040" windowHeight="15720" tabRatio="614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ofertowy'!$A$1:$H$40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2" l="1"/>
  <c r="F36" i="22"/>
  <c r="F22" i="22" l="1"/>
  <c r="F8" i="22"/>
  <c r="H39" i="22"/>
  <c r="H5" i="22" l="1"/>
  <c r="H24" i="22" l="1"/>
  <c r="H20" i="22"/>
  <c r="H17" i="22"/>
  <c r="H27" i="22"/>
  <c r="H29" i="22"/>
  <c r="H30" i="22"/>
  <c r="H26" i="22"/>
  <c r="H22" i="22"/>
  <c r="H23" i="22"/>
  <c r="H37" i="22"/>
  <c r="H14" i="22"/>
  <c r="H13" i="22"/>
  <c r="H12" i="22"/>
  <c r="H11" i="22"/>
  <c r="H10" i="22"/>
  <c r="H9" i="22"/>
  <c r="H7" i="22"/>
  <c r="H6" i="22"/>
  <c r="H4" i="22"/>
  <c r="H34" i="22" l="1"/>
  <c r="H33" i="22"/>
  <c r="H36" i="22"/>
  <c r="H32" i="22"/>
  <c r="H31" i="22"/>
  <c r="H19" i="22"/>
  <c r="H28" i="22"/>
  <c r="H21" i="22"/>
  <c r="H8" i="22"/>
  <c r="H40" i="22" l="1"/>
</calcChain>
</file>

<file path=xl/sharedStrings.xml><?xml version="1.0" encoding="utf-8"?>
<sst xmlns="http://schemas.openxmlformats.org/spreadsheetml/2006/main" count="139" uniqueCount="91">
  <si>
    <t>KOSZTORYS OFERTOWY</t>
  </si>
  <si>
    <t>J.m.</t>
  </si>
  <si>
    <t>ST.02.07</t>
  </si>
  <si>
    <t>km</t>
  </si>
  <si>
    <t>kpl.</t>
  </si>
  <si>
    <t>m3</t>
  </si>
  <si>
    <t>ST.02.08</t>
  </si>
  <si>
    <t>ST.02.09</t>
  </si>
  <si>
    <t>szt</t>
  </si>
  <si>
    <t>L.p.</t>
  </si>
  <si>
    <t>Nr STWiORB</t>
  </si>
  <si>
    <t xml:space="preserve">Nazwa i opis </t>
  </si>
  <si>
    <t>Ilość</t>
  </si>
  <si>
    <t>Cena jedn.</t>
  </si>
  <si>
    <t>Wartość netto</t>
  </si>
  <si>
    <t>Razem wartość kosztorysowa robót  netto</t>
  </si>
  <si>
    <t>ROBOTY ROZBIÓRKOWE</t>
  </si>
  <si>
    <t>ROBOTY PODSTAWOWE</t>
  </si>
  <si>
    <t>Nawierzchnia stalowa torów</t>
  </si>
  <si>
    <t>Mechaniczne układanie toru bezstykowego z szyn 60E1 ze stali o gatunku R260 na podkładach strunobetonowych z przytwierdzeniem sprężystym. Rozstaw podkładów 0,6 m.</t>
  </si>
  <si>
    <t>Mechaniczne układanie toru bezstykowego z szyn 60E1 ze stali o gatunku R350HT na podkładach strunobetonowych z przytwierdzeniem sprężystym. Rozstaw podkładów 0,6 m.</t>
  </si>
  <si>
    <t>Balastowanie i oprofilowanie torów/rozjazdów</t>
  </si>
  <si>
    <t>Balastowanie rozjazdów na podsypce z tłucznia przy użyciu podbijarki samoniwelującej, z podbiciem stabilizacyjnym i oprofilowaniem rozjazdu.</t>
  </si>
  <si>
    <t>ROBOTY TOROWE POZOSTAŁE I TOWARZYSZĄCE</t>
  </si>
  <si>
    <t>Subwarstwa</t>
  </si>
  <si>
    <t>Mechaniczne układanie toru bezstykowego z szyn 60E1 ze stali o gatunku R350HT na podrozjazdnicach strunobetonowych z przytwierdzeniem sprężystym.</t>
  </si>
  <si>
    <t>Demontaż toru z szyn S60 na podkładach żelbetowych</t>
  </si>
  <si>
    <t>Mechaniczne układanie toru bezstykowego z szyn 60E1 - powtórny montaż odcinków torów istniejących</t>
  </si>
  <si>
    <t>Nawierzchnia stalowa rozjazdów wraz z odcinkami torów na podrozjazdnicach</t>
  </si>
  <si>
    <t>Mechaniczne układanie toru bezstykowego z szyn 60E1 ze stali o gatunku R260 na podrozjazdnicach strunobetonowych z przytwierdzeniem sprężystym.</t>
  </si>
  <si>
    <t>Demontaż toru z szyn S49 na podkładach żelbetowych</t>
  </si>
  <si>
    <t>Demontaż toru z szyn S60 na podkładach żelbetowych. Materiał przeznaczony do ponownego zabudowania w tych samych lokalizacjach</t>
  </si>
  <si>
    <t>Demontaż toru z szyn S49 na podkładach żelbetowych. Materiał przeznaczony do ponownego zabudowania w tych samych lokalizacjach</t>
  </si>
  <si>
    <t>Zabudowa szyn przejściowych 60E1/49E1 (1 kpl = 1 para szyn)</t>
  </si>
  <si>
    <t>Układanie rozjazdów zwyczajnych 60E1-500-1:12 na podrozjazdnicach strunobetonowych z przytwierdzeniem sprężystym. Powtórny montaż zdemontowanego rozjazdu - rozjazdy istn. nr 11, 12 (nr 27, 28 wg numeracji proj.)</t>
  </si>
  <si>
    <t>Układanie rozjazdów zwyczajnych 60E1-760-1:14 na podrozjazdnicach strunobetonowych z przytwierdzeniem sprężystym. Powtórny montaż zdemontowanego rozjazdu - rozjazdy istn. nr 24, 26 (nr 55, 57 wg numeracji proj)</t>
  </si>
  <si>
    <t>Układanie rozjazdów zwyczajnych 60E1-1200-1:18,5 na podrozjazdnicach strunobetonowych z przytwierdzeniem sprężystym (rozj. proj. nr 59, 61) - rozjazd nowy dostarczany w blokach.</t>
  </si>
  <si>
    <t>Układanie rozjazdów łukowych wykonanych z rozjazdów typu 60E1-760-1:14 na podrozjazdnicach strunobetonowych z przytwierdzeniem sprężystym (rozj. proj. nr 52) - rozjazd nowy dostarczany w blokach.</t>
  </si>
  <si>
    <t xml:space="preserve">Rozbiórka rozjazdu z szyn S60 R-300-1:9 - rozjazd istn. nr 8. </t>
  </si>
  <si>
    <t>Rozbiórka rozjazdu z szyn S60 R-500-1:12 - rozjazd istn. nr 10</t>
  </si>
  <si>
    <t>Rozbiórka rozjazdów z szyn S60 R-760-1:14 - rozjazdy istn. nr 6 i 7</t>
  </si>
  <si>
    <t>Rozbiórka rozjazdu z szyn S60 R-500 1:12 - rozjazdy istn. nr 11, 12, przeznaczone do ponownego zabudowania w tych samych lokalizacjach (jako rozj. proj. nr 27, 28)</t>
  </si>
  <si>
    <t>Rozbiórka rozjazdu z szyn S60 R-760 1:14 - rozjazdy istn. nr 24, 26. Materiał przeznaczony do ponownego zabudowania w tych samych lokalizacjach (jako rozj proj. 55, 57)</t>
  </si>
  <si>
    <t>Mechaniczne układanie toru bezstykowego z szyn 49E1 - powtórny montaż odcinków torów istniejących</t>
  </si>
  <si>
    <t>Mechaniczne układanie toru bezstykowego z szyn 49E1 ze stali o gatunku R260 na podkładach strunobetonowych z przytwierdzeniem sprężystym. Rozstaw podkładów 0,6 m.</t>
  </si>
  <si>
    <t>Układanie rozjazdów łukowych wykonanych z rozjazdów typu 60E1-300-1:9 na podrozjazdnicach strunobetonowych z przytwierdzeniem sprężystym. Zabudowa nowego rozjazdu (nr 25 wg numeracji proj.) w miejscu istniejącego rozjazdu nr 8</t>
  </si>
  <si>
    <t>Układanie rozjazdów łukowych wykonanych z rozjazdów 60E1-500-1:12 na podrozjazdnicach strunobetonowych z przytwierdzeniem sprężystym.  Zabudowa nowego rozjazdu (nr 24 wg numeracji proj.) w miejscu istniejącego rozjazdu nr 10</t>
  </si>
  <si>
    <t>Układanie rozjazdów łukowych wykonanych z rozjazdów typu 60E1-760-1:14 na podrozjazdnicach strunobetonowych z przytwierdzeniem sprężystym. Zabudowa  nowych rozjazdów (nr 22, 23 wg numeracji proj.) w miejscu istniejących rozjazdów nr 6, 7</t>
  </si>
  <si>
    <t>Mechaniczne balastowanie toru na podkładach strunobetonowych ułożonego na wcześniej przygotowanej warstwie tłucznia, z podbiciem stabilizacyjnym i oprofilowaniem toru. Wypełnienie międzytorzy podsypką tłuczniową</t>
  </si>
  <si>
    <t>L.p. działania</t>
  </si>
  <si>
    <t>Ułożenie dolnej warstwy z tłucznia kamiennego</t>
  </si>
  <si>
    <t>m2</t>
  </si>
  <si>
    <t>Demontaż i ponowny montaż żelbetowych płyt nawierzchni przejazdu</t>
  </si>
  <si>
    <t>ST.08.00</t>
  </si>
  <si>
    <t xml:space="preserve">Montaż i demontaż toru tymczasowego na konstrukcji odciążającej długości ok. 22,3 m (wraz z transportem szyn ze stacji Kartuzy) </t>
  </si>
  <si>
    <t>1.2.</t>
  </si>
  <si>
    <t>1.1.</t>
  </si>
  <si>
    <t>1.3.</t>
  </si>
  <si>
    <t>1.4.</t>
  </si>
  <si>
    <t>1.5.</t>
  </si>
  <si>
    <t>1.6.</t>
  </si>
  <si>
    <t>1.7.</t>
  </si>
  <si>
    <t>1.8.</t>
  </si>
  <si>
    <t>1.9.</t>
  </si>
  <si>
    <t>1.10.</t>
  </si>
  <si>
    <t>1.</t>
  </si>
  <si>
    <t>2.</t>
  </si>
  <si>
    <t>2.1.</t>
  </si>
  <si>
    <t>2.1.1.</t>
  </si>
  <si>
    <t>2.2.</t>
  </si>
  <si>
    <t>2.2.1.</t>
  </si>
  <si>
    <t>2.2.2.</t>
  </si>
  <si>
    <t>2.2.3.</t>
  </si>
  <si>
    <t>2.2.4.</t>
  </si>
  <si>
    <t>2.2.5.</t>
  </si>
  <si>
    <t>2.2.6.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</si>
  <si>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</si>
  <si>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</si>
  <si>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</si>
  <si>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</si>
  <si>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</si>
  <si>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</si>
  <si>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</si>
  <si>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</si>
  <si>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</si>
  <si>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</si>
  <si>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2.4.</t>
  </si>
  <si>
    <t>2.4.1.</t>
  </si>
  <si>
    <t>2.4.2.</t>
  </si>
  <si>
    <t>3.1.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</si>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</sst>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#,##0.00\ &quot;zł&quot;"/>
  </numFmts>
  <fonts count="13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" fillId="0" borderId="0" applyNumberFormat="0" applyFill="0" applyBorder="0" applyAlignment="0" applyProtection="0"/>
    <xf numFmtId="0" fontId="12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wrapText="1"/>
    </xf>
    <xf numFmtId="166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</cellXfs>
  <cellStyles count="4">
    <cellStyle name="Normal" xfId="3" xr:uid="{37711536-9E88-4F56-8C26-299C972BE9E2}"/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0"/>
  <sheetViews>
    <sheetView tabSelected="1" view="pageBreakPreview" topLeftCell="A10" zoomScaleNormal="70" zoomScaleSheetLayoutView="100" workbookViewId="0">
      <selection activeCell="D34" sqref="D34"/>
    </sheetView>
  </sheetViews>
  <sheetFormatPr defaultRowHeight="13.2" x14ac:dyDescent="0.25"/>
  <cols>
    <col min="1" max="1" width="7.109375" style="3" bestFit="1" customWidth="1"/>
    <col min="2" max="2" width="10.109375" style="3" customWidth="1"/>
    <col min="3" max="3" width="9.33203125" style="3" customWidth="1"/>
    <col min="4" max="4" width="40.88671875" style="3" customWidth="1"/>
    <col min="5" max="5" width="6.44140625" style="2" customWidth="1"/>
    <col min="6" max="6" width="11.5546875" style="4" bestFit="1" customWidth="1"/>
    <col min="7" max="7" width="13.88671875" style="5" bestFit="1" customWidth="1"/>
    <col min="8" max="8" width="17.33203125" style="6" bestFit="1" customWidth="1"/>
  </cols>
  <sheetData>
    <row r="1" spans="1:8" ht="12.75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</row>
    <row r="2" spans="1:8" s="1" customFormat="1" ht="12.75" customHeight="1" x14ac:dyDescent="0.25">
      <c r="A2" s="32" t="s">
        <v>9</v>
      </c>
      <c r="B2" s="36" t="s">
        <v>49</v>
      </c>
      <c r="C2" s="31" t="s">
        <v>10</v>
      </c>
      <c r="D2" s="31" t="s">
        <v>11</v>
      </c>
      <c r="E2" s="31" t="s">
        <v>1</v>
      </c>
      <c r="F2" s="33" t="s">
        <v>12</v>
      </c>
      <c r="G2" s="34" t="s">
        <v>13</v>
      </c>
      <c r="H2" s="33" t="s">
        <v>14</v>
      </c>
    </row>
    <row r="3" spans="1:8" s="1" customFormat="1" x14ac:dyDescent="0.25">
      <c r="A3" s="32"/>
      <c r="B3" s="37"/>
      <c r="C3" s="31"/>
      <c r="D3" s="31"/>
      <c r="E3" s="31"/>
      <c r="F3" s="33"/>
      <c r="G3" s="35"/>
      <c r="H3" s="33"/>
    </row>
    <row r="4" spans="1:8" s="1" customFormat="1" x14ac:dyDescent="0.25">
      <c r="A4" s="7" t="s">
        <v>65</v>
      </c>
      <c r="B4" s="7"/>
      <c r="C4" s="8"/>
      <c r="D4" s="9" t="s">
        <v>16</v>
      </c>
      <c r="E4" s="8"/>
      <c r="F4" s="10"/>
      <c r="G4" s="11"/>
      <c r="H4" s="11">
        <f>F4*G4</f>
        <v>0</v>
      </c>
    </row>
    <row r="5" spans="1:8" ht="22.8" x14ac:dyDescent="0.25">
      <c r="A5" s="38" t="s">
        <v>56</v>
      </c>
      <c r="B5" s="13">
        <v>100114650</v>
      </c>
      <c r="C5" s="13" t="s">
        <v>53</v>
      </c>
      <c r="D5" s="20" t="s">
        <v>52</v>
      </c>
      <c r="E5" s="20" t="s">
        <v>51</v>
      </c>
      <c r="F5" s="23">
        <v>34</v>
      </c>
      <c r="G5" s="24"/>
      <c r="H5" s="22">
        <f>ROUND($F5*G5,2)</f>
        <v>0</v>
      </c>
    </row>
    <row r="6" spans="1:8" ht="22.8" x14ac:dyDescent="0.25">
      <c r="A6" s="13" t="s">
        <v>55</v>
      </c>
      <c r="B6" s="13">
        <v>100114550</v>
      </c>
      <c r="C6" s="13" t="s">
        <v>2</v>
      </c>
      <c r="D6" s="20" t="s">
        <v>30</v>
      </c>
      <c r="E6" s="20" t="s">
        <v>3</v>
      </c>
      <c r="F6" s="23">
        <v>3.7010000000000001</v>
      </c>
      <c r="G6" s="24"/>
      <c r="H6" s="22">
        <f>ROUND($F6*G6,2)</f>
        <v>0</v>
      </c>
    </row>
    <row r="7" spans="1:8" ht="22.8" x14ac:dyDescent="0.25">
      <c r="A7" s="13" t="s">
        <v>57</v>
      </c>
      <c r="B7" s="13">
        <v>100114551</v>
      </c>
      <c r="C7" s="13" t="s">
        <v>2</v>
      </c>
      <c r="D7" s="20" t="s">
        <v>26</v>
      </c>
      <c r="E7" s="20" t="s">
        <v>3</v>
      </c>
      <c r="F7" s="23">
        <v>0.38400000000000001</v>
      </c>
      <c r="G7" s="24"/>
      <c r="H7" s="22">
        <f t="shared" ref="H7:H14" si="0">ROUND($F7*G7,2)</f>
        <v>0</v>
      </c>
    </row>
    <row r="8" spans="1:8" ht="34.200000000000003" x14ac:dyDescent="0.25">
      <c r="A8" s="13" t="s">
        <v>58</v>
      </c>
      <c r="B8" s="13">
        <v>100114552</v>
      </c>
      <c r="C8" s="13" t="s">
        <v>2</v>
      </c>
      <c r="D8" s="20" t="s">
        <v>31</v>
      </c>
      <c r="E8" s="20" t="s">
        <v>3</v>
      </c>
      <c r="F8" s="23">
        <f>0.324-0.209+0.3</f>
        <v>0.41499999999999998</v>
      </c>
      <c r="G8" s="24"/>
      <c r="H8" s="22">
        <f t="shared" si="0"/>
        <v>0</v>
      </c>
    </row>
    <row r="9" spans="1:8" ht="34.200000000000003" x14ac:dyDescent="0.25">
      <c r="A9" s="13" t="s">
        <v>59</v>
      </c>
      <c r="B9" s="13">
        <v>100114553</v>
      </c>
      <c r="C9" s="13" t="s">
        <v>2</v>
      </c>
      <c r="D9" s="20" t="s">
        <v>32</v>
      </c>
      <c r="E9" s="20" t="s">
        <v>3</v>
      </c>
      <c r="F9" s="23">
        <v>0.104</v>
      </c>
      <c r="G9" s="24"/>
      <c r="H9" s="22">
        <f t="shared" si="0"/>
        <v>0</v>
      </c>
    </row>
    <row r="10" spans="1:8" ht="45.6" x14ac:dyDescent="0.25">
      <c r="A10" s="13" t="s">
        <v>60</v>
      </c>
      <c r="B10" s="13">
        <v>100114554</v>
      </c>
      <c r="C10" s="13" t="s">
        <v>2</v>
      </c>
      <c r="D10" s="20" t="s">
        <v>41</v>
      </c>
      <c r="E10" s="20" t="s">
        <v>4</v>
      </c>
      <c r="F10" s="28">
        <v>2</v>
      </c>
      <c r="G10" s="24"/>
      <c r="H10" s="22">
        <f t="shared" si="0"/>
        <v>0</v>
      </c>
    </row>
    <row r="11" spans="1:8" ht="45.6" x14ac:dyDescent="0.25">
      <c r="A11" s="13" t="s">
        <v>61</v>
      </c>
      <c r="B11" s="13">
        <v>100114555</v>
      </c>
      <c r="C11" s="13" t="s">
        <v>2</v>
      </c>
      <c r="D11" s="20" t="s">
        <v>42</v>
      </c>
      <c r="E11" s="20" t="s">
        <v>4</v>
      </c>
      <c r="F11" s="28">
        <v>2</v>
      </c>
      <c r="G11" s="24"/>
      <c r="H11" s="22">
        <f t="shared" si="0"/>
        <v>0</v>
      </c>
    </row>
    <row r="12" spans="1:8" ht="22.8" x14ac:dyDescent="0.25">
      <c r="A12" s="21" t="s">
        <v>62</v>
      </c>
      <c r="B12" s="21">
        <v>100114556</v>
      </c>
      <c r="C12" s="21" t="s">
        <v>2</v>
      </c>
      <c r="D12" s="21" t="s">
        <v>38</v>
      </c>
      <c r="E12" s="21" t="s">
        <v>4</v>
      </c>
      <c r="F12" s="29">
        <v>1</v>
      </c>
      <c r="G12" s="25"/>
      <c r="H12" s="25">
        <f t="shared" si="0"/>
        <v>0</v>
      </c>
    </row>
    <row r="13" spans="1:8" ht="22.8" x14ac:dyDescent="0.25">
      <c r="A13" s="21" t="s">
        <v>63</v>
      </c>
      <c r="B13" s="21">
        <v>100114557</v>
      </c>
      <c r="C13" s="21" t="s">
        <v>2</v>
      </c>
      <c r="D13" s="21" t="s">
        <v>39</v>
      </c>
      <c r="E13" s="21" t="s">
        <v>4</v>
      </c>
      <c r="F13" s="29">
        <v>1</v>
      </c>
      <c r="G13" s="25"/>
      <c r="H13" s="25">
        <f t="shared" si="0"/>
        <v>0</v>
      </c>
    </row>
    <row r="14" spans="1:8" ht="22.8" x14ac:dyDescent="0.25">
      <c r="A14" s="21" t="s">
        <v>64</v>
      </c>
      <c r="B14" s="21">
        <v>100114558</v>
      </c>
      <c r="C14" s="21" t="s">
        <v>2</v>
      </c>
      <c r="D14" s="21" t="s">
        <v>40</v>
      </c>
      <c r="E14" s="21" t="s">
        <v>4</v>
      </c>
      <c r="F14" s="29">
        <v>2</v>
      </c>
      <c r="G14" s="25"/>
      <c r="H14" s="25">
        <f t="shared" si="0"/>
        <v>0</v>
      </c>
    </row>
    <row r="15" spans="1:8" x14ac:dyDescent="0.25">
      <c r="A15" s="15" t="s">
        <v>66</v>
      </c>
      <c r="B15" s="15"/>
      <c r="C15" s="15"/>
      <c r="D15" s="15" t="s">
        <v>17</v>
      </c>
      <c r="E15" s="15"/>
      <c r="F15" s="16"/>
      <c r="G15" s="17"/>
      <c r="H15" s="17"/>
    </row>
    <row r="16" spans="1:8" x14ac:dyDescent="0.25">
      <c r="A16" s="15" t="s">
        <v>67</v>
      </c>
      <c r="B16" s="15"/>
      <c r="C16" s="15"/>
      <c r="D16" s="15" t="s">
        <v>24</v>
      </c>
      <c r="E16" s="15"/>
      <c r="F16" s="16"/>
      <c r="G16" s="17"/>
      <c r="H16" s="17"/>
    </row>
    <row r="17" spans="1:8" x14ac:dyDescent="0.25">
      <c r="A17" s="13" t="s">
        <v>68</v>
      </c>
      <c r="B17" s="13">
        <v>100114576</v>
      </c>
      <c r="C17" s="13" t="s">
        <v>6</v>
      </c>
      <c r="D17" s="13" t="s">
        <v>50</v>
      </c>
      <c r="E17" s="13" t="s">
        <v>5</v>
      </c>
      <c r="F17" s="23">
        <f>10395.802+300*2.5*0.66</f>
        <v>10890.802</v>
      </c>
      <c r="G17" s="22"/>
      <c r="H17" s="22">
        <f>ROUND($F17*G17,2)</f>
        <v>0</v>
      </c>
    </row>
    <row r="18" spans="1:8" x14ac:dyDescent="0.25">
      <c r="A18" s="15" t="s">
        <v>69</v>
      </c>
      <c r="B18" s="15"/>
      <c r="C18" s="15"/>
      <c r="D18" s="15" t="s">
        <v>18</v>
      </c>
      <c r="E18" s="15"/>
      <c r="F18" s="16"/>
      <c r="G18" s="12"/>
      <c r="H18" s="12"/>
    </row>
    <row r="19" spans="1:8" ht="45.6" x14ac:dyDescent="0.25">
      <c r="A19" s="13" t="s">
        <v>70</v>
      </c>
      <c r="B19" s="13">
        <v>100114577</v>
      </c>
      <c r="C19" s="13" t="s">
        <v>6</v>
      </c>
      <c r="D19" s="13" t="s">
        <v>19</v>
      </c>
      <c r="E19" s="13" t="s">
        <v>3</v>
      </c>
      <c r="F19" s="14">
        <v>0.97399999999999998</v>
      </c>
      <c r="G19" s="22"/>
      <c r="H19" s="22">
        <f t="shared" ref="H19:H39" si="1">ROUND($F19*G19,2)</f>
        <v>0</v>
      </c>
    </row>
    <row r="20" spans="1:8" s="26" customFormat="1" ht="45.6" x14ac:dyDescent="0.25">
      <c r="A20" s="20" t="s">
        <v>71</v>
      </c>
      <c r="B20" s="20">
        <v>100114578</v>
      </c>
      <c r="C20" s="20" t="s">
        <v>6</v>
      </c>
      <c r="D20" s="20" t="s">
        <v>20</v>
      </c>
      <c r="E20" s="20" t="s">
        <v>3</v>
      </c>
      <c r="F20" s="23">
        <v>5.133</v>
      </c>
      <c r="G20" s="24"/>
      <c r="H20" s="24">
        <f t="shared" si="1"/>
        <v>0</v>
      </c>
    </row>
    <row r="21" spans="1:8" s="26" customFormat="1" ht="45.6" x14ac:dyDescent="0.25">
      <c r="A21" s="20" t="s">
        <v>72</v>
      </c>
      <c r="B21" s="20">
        <v>100114579</v>
      </c>
      <c r="C21" s="20" t="s">
        <v>6</v>
      </c>
      <c r="D21" s="20" t="s">
        <v>44</v>
      </c>
      <c r="E21" s="20" t="s">
        <v>3</v>
      </c>
      <c r="F21" s="23">
        <v>5.0999999999999997E-2</v>
      </c>
      <c r="G21" s="24"/>
      <c r="H21" s="24">
        <f t="shared" si="1"/>
        <v>0</v>
      </c>
    </row>
    <row r="22" spans="1:8" s="26" customFormat="1" ht="36.6" customHeight="1" x14ac:dyDescent="0.25">
      <c r="A22" s="20" t="s">
        <v>73</v>
      </c>
      <c r="B22" s="20">
        <v>100114580</v>
      </c>
      <c r="C22" s="20" t="s">
        <v>6</v>
      </c>
      <c r="D22" s="20" t="s">
        <v>27</v>
      </c>
      <c r="E22" s="20" t="s">
        <v>3</v>
      </c>
      <c r="F22" s="23">
        <f>0.324+0.3</f>
        <v>0.624</v>
      </c>
      <c r="G22" s="24"/>
      <c r="H22" s="24">
        <f t="shared" si="1"/>
        <v>0</v>
      </c>
    </row>
    <row r="23" spans="1:8" s="26" customFormat="1" ht="33" customHeight="1" x14ac:dyDescent="0.25">
      <c r="A23" s="20" t="s">
        <v>74</v>
      </c>
      <c r="B23" s="20">
        <v>100114581</v>
      </c>
      <c r="C23" s="20" t="s">
        <v>6</v>
      </c>
      <c r="D23" s="20" t="s">
        <v>43</v>
      </c>
      <c r="E23" s="20" t="s">
        <v>3</v>
      </c>
      <c r="F23" s="23">
        <v>0.104</v>
      </c>
      <c r="G23" s="24"/>
      <c r="H23" s="24">
        <f t="shared" si="1"/>
        <v>0</v>
      </c>
    </row>
    <row r="24" spans="1:8" ht="22.8" x14ac:dyDescent="0.25">
      <c r="A24" s="13" t="s">
        <v>75</v>
      </c>
      <c r="B24" s="13">
        <v>100114582</v>
      </c>
      <c r="C24" s="13" t="s">
        <v>6</v>
      </c>
      <c r="D24" s="13" t="s">
        <v>33</v>
      </c>
      <c r="E24" s="13" t="s">
        <v>4</v>
      </c>
      <c r="F24" s="27">
        <v>1</v>
      </c>
      <c r="G24" s="22"/>
      <c r="H24" s="22">
        <f t="shared" si="1"/>
        <v>0</v>
      </c>
    </row>
    <row r="25" spans="1:8" ht="24" x14ac:dyDescent="0.25">
      <c r="A25" s="15" t="s">
        <v>76</v>
      </c>
      <c r="B25" s="15"/>
      <c r="C25" s="15"/>
      <c r="D25" s="15" t="s">
        <v>28</v>
      </c>
      <c r="E25" s="15"/>
      <c r="F25" s="16"/>
      <c r="G25" s="17"/>
      <c r="H25" s="17"/>
    </row>
    <row r="26" spans="1:8" ht="57" x14ac:dyDescent="0.25">
      <c r="A26" s="13" t="s">
        <v>77</v>
      </c>
      <c r="B26" s="13">
        <v>100114585</v>
      </c>
      <c r="C26" s="13" t="s">
        <v>7</v>
      </c>
      <c r="D26" s="13" t="s">
        <v>34</v>
      </c>
      <c r="E26" s="13" t="s">
        <v>8</v>
      </c>
      <c r="F26" s="27">
        <v>2</v>
      </c>
      <c r="G26" s="22"/>
      <c r="H26" s="22">
        <f t="shared" si="1"/>
        <v>0</v>
      </c>
    </row>
    <row r="27" spans="1:8" ht="57" x14ac:dyDescent="0.25">
      <c r="A27" s="13" t="s">
        <v>78</v>
      </c>
      <c r="B27" s="13">
        <v>100114586</v>
      </c>
      <c r="C27" s="13" t="s">
        <v>7</v>
      </c>
      <c r="D27" s="13" t="s">
        <v>35</v>
      </c>
      <c r="E27" s="13" t="s">
        <v>8</v>
      </c>
      <c r="F27" s="27">
        <v>2</v>
      </c>
      <c r="G27" s="22"/>
      <c r="H27" s="22">
        <f t="shared" si="1"/>
        <v>0</v>
      </c>
    </row>
    <row r="28" spans="1:8" ht="63" customHeight="1" x14ac:dyDescent="0.25">
      <c r="A28" s="13" t="s">
        <v>79</v>
      </c>
      <c r="B28" s="13">
        <v>100114587</v>
      </c>
      <c r="C28" s="13" t="s">
        <v>7</v>
      </c>
      <c r="D28" s="13" t="s">
        <v>36</v>
      </c>
      <c r="E28" s="13" t="s">
        <v>8</v>
      </c>
      <c r="F28" s="27">
        <v>2</v>
      </c>
      <c r="G28" s="22"/>
      <c r="H28" s="22">
        <f t="shared" si="1"/>
        <v>0</v>
      </c>
    </row>
    <row r="29" spans="1:8" ht="89.25" customHeight="1" x14ac:dyDescent="0.25">
      <c r="A29" s="13" t="s">
        <v>80</v>
      </c>
      <c r="B29" s="13">
        <v>100114588</v>
      </c>
      <c r="C29" s="13" t="s">
        <v>7</v>
      </c>
      <c r="D29" s="20" t="s">
        <v>45</v>
      </c>
      <c r="E29" s="13" t="s">
        <v>8</v>
      </c>
      <c r="F29" s="27">
        <v>1</v>
      </c>
      <c r="G29" s="22"/>
      <c r="H29" s="22">
        <f t="shared" si="1"/>
        <v>0</v>
      </c>
    </row>
    <row r="30" spans="1:8" ht="69.75" customHeight="1" x14ac:dyDescent="0.25">
      <c r="A30" s="13" t="s">
        <v>81</v>
      </c>
      <c r="B30" s="13">
        <v>100114589</v>
      </c>
      <c r="C30" s="13" t="s">
        <v>7</v>
      </c>
      <c r="D30" s="20" t="s">
        <v>46</v>
      </c>
      <c r="E30" s="13" t="s">
        <v>8</v>
      </c>
      <c r="F30" s="27">
        <v>1</v>
      </c>
      <c r="G30" s="22"/>
      <c r="H30" s="22">
        <f t="shared" si="1"/>
        <v>0</v>
      </c>
    </row>
    <row r="31" spans="1:8" ht="57" x14ac:dyDescent="0.25">
      <c r="A31" s="13" t="s">
        <v>82</v>
      </c>
      <c r="B31" s="13">
        <v>100114590</v>
      </c>
      <c r="C31" s="13" t="s">
        <v>7</v>
      </c>
      <c r="D31" s="13" t="s">
        <v>37</v>
      </c>
      <c r="E31" s="13" t="s">
        <v>8</v>
      </c>
      <c r="F31" s="27">
        <v>1</v>
      </c>
      <c r="G31" s="22"/>
      <c r="H31" s="22">
        <f t="shared" si="1"/>
        <v>0</v>
      </c>
    </row>
    <row r="32" spans="1:8" ht="68.400000000000006" x14ac:dyDescent="0.25">
      <c r="A32" s="13" t="s">
        <v>83</v>
      </c>
      <c r="B32" s="13">
        <v>100114591</v>
      </c>
      <c r="C32" s="13" t="s">
        <v>7</v>
      </c>
      <c r="D32" s="20" t="s">
        <v>47</v>
      </c>
      <c r="E32" s="13" t="s">
        <v>8</v>
      </c>
      <c r="F32" s="27">
        <v>2</v>
      </c>
      <c r="G32" s="22"/>
      <c r="H32" s="22">
        <f t="shared" si="1"/>
        <v>0</v>
      </c>
    </row>
    <row r="33" spans="1:8" ht="34.200000000000003" x14ac:dyDescent="0.25">
      <c r="A33" s="13" t="s">
        <v>84</v>
      </c>
      <c r="B33" s="13">
        <v>100114592</v>
      </c>
      <c r="C33" s="13" t="s">
        <v>6</v>
      </c>
      <c r="D33" s="13" t="s">
        <v>29</v>
      </c>
      <c r="E33" s="13" t="s">
        <v>3</v>
      </c>
      <c r="F33" s="23">
        <v>0.03</v>
      </c>
      <c r="G33" s="22"/>
      <c r="H33" s="22">
        <f t="shared" si="1"/>
        <v>0</v>
      </c>
    </row>
    <row r="34" spans="1:8" ht="52.2" customHeight="1" x14ac:dyDescent="0.25">
      <c r="A34" s="13" t="s">
        <v>85</v>
      </c>
      <c r="B34" s="13">
        <v>100114593</v>
      </c>
      <c r="C34" s="13" t="s">
        <v>6</v>
      </c>
      <c r="D34" s="13" t="s">
        <v>25</v>
      </c>
      <c r="E34" s="13" t="s">
        <v>3</v>
      </c>
      <c r="F34" s="23">
        <v>0.17899999999999999</v>
      </c>
      <c r="G34" s="22"/>
      <c r="H34" s="22">
        <f t="shared" si="1"/>
        <v>0</v>
      </c>
    </row>
    <row r="35" spans="1:8" ht="29.25" customHeight="1" x14ac:dyDescent="0.25">
      <c r="A35" s="15" t="s">
        <v>86</v>
      </c>
      <c r="B35" s="15"/>
      <c r="C35" s="15"/>
      <c r="D35" s="15" t="s">
        <v>21</v>
      </c>
      <c r="E35" s="15"/>
      <c r="F35" s="16"/>
      <c r="G35" s="12"/>
      <c r="H35" s="12"/>
    </row>
    <row r="36" spans="1:8" ht="57" x14ac:dyDescent="0.25">
      <c r="A36" s="13" t="s">
        <v>87</v>
      </c>
      <c r="B36" s="13">
        <v>100114596</v>
      </c>
      <c r="C36" s="13" t="s">
        <v>6</v>
      </c>
      <c r="D36" s="21" t="s">
        <v>48</v>
      </c>
      <c r="E36" s="13" t="s">
        <v>5</v>
      </c>
      <c r="F36" s="23">
        <f>10201.478+300*2.5*0.33</f>
        <v>10448.977999999999</v>
      </c>
      <c r="G36" s="22"/>
      <c r="H36" s="22">
        <f t="shared" si="1"/>
        <v>0</v>
      </c>
    </row>
    <row r="37" spans="1:8" ht="34.200000000000003" x14ac:dyDescent="0.25">
      <c r="A37" s="13" t="s">
        <v>88</v>
      </c>
      <c r="B37" s="13">
        <v>100114597</v>
      </c>
      <c r="C37" s="13" t="s">
        <v>7</v>
      </c>
      <c r="D37" s="13" t="s">
        <v>22</v>
      </c>
      <c r="E37" s="13" t="s">
        <v>5</v>
      </c>
      <c r="F37" s="14">
        <v>1560.896</v>
      </c>
      <c r="G37" s="22"/>
      <c r="H37" s="22">
        <f t="shared" si="1"/>
        <v>0</v>
      </c>
    </row>
    <row r="38" spans="1:8" ht="24" x14ac:dyDescent="0.25">
      <c r="A38" s="15" t="s">
        <v>90</v>
      </c>
      <c r="B38" s="15"/>
      <c r="C38" s="15"/>
      <c r="D38" s="15" t="s">
        <v>23</v>
      </c>
      <c r="E38" s="15"/>
      <c r="F38" s="16"/>
      <c r="G38" s="19"/>
      <c r="H38" s="19"/>
    </row>
    <row r="39" spans="1:8" ht="34.200000000000003" x14ac:dyDescent="0.25">
      <c r="A39" s="13" t="s">
        <v>89</v>
      </c>
      <c r="B39" s="13">
        <v>100115138</v>
      </c>
      <c r="C39" s="13"/>
      <c r="D39" s="13" t="s">
        <v>54</v>
      </c>
      <c r="E39" s="13" t="s">
        <v>4</v>
      </c>
      <c r="F39" s="27">
        <v>1</v>
      </c>
      <c r="G39" s="22"/>
      <c r="H39" s="22">
        <f t="shared" si="1"/>
        <v>0</v>
      </c>
    </row>
    <row r="40" spans="1:8" x14ac:dyDescent="0.25">
      <c r="A40" s="30" t="s">
        <v>15</v>
      </c>
      <c r="B40" s="30"/>
      <c r="C40" s="30"/>
      <c r="D40" s="30"/>
      <c r="E40" s="30"/>
      <c r="F40" s="30"/>
      <c r="G40" s="30"/>
      <c r="H40" s="18">
        <f>SUM(H4:H38)</f>
        <v>0</v>
      </c>
    </row>
  </sheetData>
  <mergeCells count="10">
    <mergeCell ref="A40:G40"/>
    <mergeCell ref="A1:H1"/>
    <mergeCell ref="A2:A3"/>
    <mergeCell ref="C2:C3"/>
    <mergeCell ref="D2:D3"/>
    <mergeCell ref="E2:E3"/>
    <mergeCell ref="F2:F3"/>
    <mergeCell ref="G2:G3"/>
    <mergeCell ref="H2:H3"/>
    <mergeCell ref="B2:B3"/>
  </mergeCells>
  <pageMargins left="0.70866141732283472" right="0.70866141732283472" top="0.82677165354330717" bottom="0.74803149606299213" header="0.31496062992125984" footer="0.31496062992125984"/>
  <pageSetup paperSize="9" scale="76" firstPageNumber="2" fitToHeight="0" orientation="portrait" useFirstPageNumber="1" r:id="rId1"/>
  <headerFooter>
    <oddHeader>&amp;COdcinek C1 - Roboty budowlane na linii kolejowej nr 201 odc. Gdańsk Osowa – Gdynia Główna realizowane w ramach projektu "Prace na alternatywnym ciągu transportowym Bydgoszcz - Trójmiasto" - KOSZTORYS OFERTOWY</oddHeader>
    <oddFooter>&amp;LWersja 9&amp;R&amp;P z 4</oddFooter>
  </headerFooter>
  <rowBreaks count="2" manualBreakCount="2">
    <brk id="14" max="7" man="1"/>
    <brk id="3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Traczyk, Filip</cp:lastModifiedBy>
  <cp:lastPrinted>2025-03-13T13:27:11Z</cp:lastPrinted>
  <dcterms:created xsi:type="dcterms:W3CDTF">2014-06-03T15:49:30Z</dcterms:created>
  <dcterms:modified xsi:type="dcterms:W3CDTF">2025-03-14T09:14:30Z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