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P:\PI\24I006R LK8 Sędziszów - Kozłów\222\SWZ drogi nowy\"/>
    </mc:Choice>
  </mc:AlternateContent>
  <xr:revisionPtr revIDLastSave="0" documentId="13_ncr:1_{26A027BB-A369-44C6-BECA-13E3A48DD042}" xr6:coauthVersionLast="47" xr6:coauthVersionMax="47" xr10:uidLastSave="{00000000-0000-0000-0000-000000000000}"/>
  <bookViews>
    <workbookView xWindow="-108" yWindow="-108" windowWidth="23256" windowHeight="12456" xr2:uid="{EA848A8A-F15E-4AAA-9BA8-531C99D7671B}"/>
  </bookViews>
  <sheets>
    <sheet name="PK 253+326" sheetId="1" r:id="rId1"/>
    <sheet name="PK 254+300" sheetId="2" r:id="rId2"/>
    <sheet name="PK 256+430" sheetId="3" r:id="rId3"/>
    <sheet name="PK 256+987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4" l="1"/>
  <c r="F56" i="4"/>
  <c r="F21" i="4"/>
  <c r="F10" i="4"/>
  <c r="F51" i="3"/>
  <c r="F50" i="3"/>
  <c r="F18" i="3"/>
  <c r="F59" i="2"/>
  <c r="F10" i="2"/>
  <c r="F21" i="2"/>
  <c r="F29" i="2"/>
  <c r="F39" i="2"/>
  <c r="F58" i="2"/>
  <c r="F49" i="1"/>
  <c r="F48" i="1"/>
  <c r="D18" i="4"/>
  <c r="D24" i="4"/>
  <c r="D28" i="4"/>
  <c r="D12" i="4"/>
  <c r="F50" i="4"/>
  <c r="F43" i="4"/>
  <c r="F40" i="4"/>
  <c r="F29" i="4"/>
  <c r="F13" i="4"/>
  <c r="D47" i="3"/>
  <c r="F44" i="3"/>
  <c r="F37" i="3"/>
  <c r="F34" i="3"/>
  <c r="F26" i="3"/>
  <c r="F12" i="3"/>
  <c r="D11" i="3"/>
  <c r="F9" i="3"/>
  <c r="D12" i="2"/>
  <c r="D9" i="2"/>
  <c r="D11" i="1"/>
  <c r="D52" i="2"/>
  <c r="F49" i="2"/>
  <c r="F42" i="2"/>
  <c r="F13" i="2"/>
  <c r="D45" i="1"/>
  <c r="F12" i="1"/>
  <c r="F35" i="1"/>
  <c r="F42" i="1" l="1"/>
  <c r="F16" i="1"/>
  <c r="F9" i="1"/>
  <c r="F32" i="1" l="1"/>
  <c r="F24" i="1" l="1"/>
</calcChain>
</file>

<file path=xl/sharedStrings.xml><?xml version="1.0" encoding="utf-8"?>
<sst xmlns="http://schemas.openxmlformats.org/spreadsheetml/2006/main" count="354" uniqueCount="88">
  <si>
    <t>Część D.2 - Przejazdy kolejowe wraz z dojazdami</t>
  </si>
  <si>
    <t>Lp.</t>
  </si>
  <si>
    <t>Opis</t>
  </si>
  <si>
    <t xml:space="preserve">jm </t>
  </si>
  <si>
    <t>ilość</t>
  </si>
  <si>
    <t>cena jedn</t>
  </si>
  <si>
    <t>wartość</t>
  </si>
  <si>
    <t>m2</t>
  </si>
  <si>
    <t>m3</t>
  </si>
  <si>
    <t>RAZEM ROBOTY PRZYGOTOWAWCZE:</t>
  </si>
  <si>
    <t>ROBOTY ZMIENE</t>
  </si>
  <si>
    <t>RAZEM ROBOTY ZIEMNE:</t>
  </si>
  <si>
    <t>ODWODNIENIE KORPUSU DROGOWEGO</t>
  </si>
  <si>
    <t>mb</t>
  </si>
  <si>
    <t>kpl.</t>
  </si>
  <si>
    <t>RAZEM ODWODNIENIE KORPUSU DROGOWEGO:</t>
  </si>
  <si>
    <t>PODBUDOWY, WZMOCNIENIE PODŁOŻA</t>
  </si>
  <si>
    <t>RAZEM PODBUDOWY, WZMOCNIENIE PODŁOŻA:</t>
  </si>
  <si>
    <t>NAWIERZCHNIE</t>
  </si>
  <si>
    <t>RAZEM NAWIERZCHNIE:</t>
  </si>
  <si>
    <t>ROBOTY WYKOŃCZENIOWE</t>
  </si>
  <si>
    <t>RAZEM ROBOTY WYKOŃCZENIOWE:</t>
  </si>
  <si>
    <t>OZNAKOWANIE DRÓG I URZĄDZENIA BEZPIECZEŃSTWA RUCHU</t>
  </si>
  <si>
    <t>szt.</t>
  </si>
  <si>
    <t>RAZEM OZNAKOWANIE DRÓG I URZĄDZENIA BEZPIECZEŃSTWA RUCHU:</t>
  </si>
  <si>
    <t>ELEMENTY ULIC</t>
  </si>
  <si>
    <t>RAZEM ELEMENTY ULIC:</t>
  </si>
  <si>
    <t>SUMA:</t>
  </si>
  <si>
    <t>PRZEDMIAR</t>
  </si>
  <si>
    <t>PK</t>
  </si>
  <si>
    <t>ORGANIZACJA RUCHU - WYKONANIE I WPROWADZENIE CZASOWEJ, AKTUALIZACJA I ZATWIERDZENIE STAŁEJ ORGANIZACJI RUCHU</t>
  </si>
  <si>
    <t>ROBOTY PRZYGOTOWAWCZE - PRACE GEODEZYJNE, ZDJĘCIE HUMUSU, ROZBIÓRKI ELEMENTÓW DRÓG I ULIC</t>
  </si>
  <si>
    <t>wykopy pod warstwy konstrukcyjne</t>
  </si>
  <si>
    <t>Wykonanie chodnika dla pieszych</t>
  </si>
  <si>
    <t>Betonowa kostka brukowa - grubość 8 cm</t>
  </si>
  <si>
    <t>Podsypka cem-piask. 1:4 grubość - 4 cm</t>
  </si>
  <si>
    <t>Kolektor 1 DN 400mm PP SN10</t>
  </si>
  <si>
    <t>Podbudowa dla konstrukcji nawierzchni asfaltowej dróg dojazdowych i zjazdów</t>
  </si>
  <si>
    <t>Podbudowa pomocnicza z gruntu stabilizowanego cementem C3/4, gr. 20 cm</t>
  </si>
  <si>
    <t xml:space="preserve">Podbudowa zasadnicza z mieszanki niezwiązanej z kruszywem C90/3; gr. 22 cm </t>
  </si>
  <si>
    <t>Podbudowa zasadnicza AC 22P; gr. warstwy 7 cm</t>
  </si>
  <si>
    <t>Podbudowa chodnika dla pieszych</t>
  </si>
  <si>
    <t>podbudowa z mieszanki niezwiązanej z kruszywem C90/3; gr. 15 cm</t>
  </si>
  <si>
    <t>Nawierzchnia asfaltowa dróg dojazdowych i zjazdów</t>
  </si>
  <si>
    <t>Warstwa ścieralna  AC 11S 50/70- grubość warstwy 4 cm (KR1,KR3)</t>
  </si>
  <si>
    <t>Warstwa wiążąca  AC 16W 35/50- grubość warstwy 5 cm (KR1,KR3)</t>
  </si>
  <si>
    <t>wg STWiORB</t>
  </si>
  <si>
    <t>Montaż znaków typu G-1-a/b/c/f</t>
  </si>
  <si>
    <t>Montaż znaku G-3</t>
  </si>
  <si>
    <t>Montaż znaku B-20</t>
  </si>
  <si>
    <t>Montaż znaków A-9</t>
  </si>
  <si>
    <t>Wykonanie oznakowania poziomego: w tym wykonanie linii poprzecznych i segregacyjnych na/przed przejazdami.</t>
  </si>
  <si>
    <t>Krawężnik betonowy o wymiarach 20x30x100 cm na ławie betonowej z oporem gr. 10 cm z betonu C12/15 i podsypce cem-piask 1:4 gr. 5 cm</t>
  </si>
  <si>
    <t>Obrzeże betonowe o wymiarach 8x30x100 cm na ławie betonowej z oporem gr. 10 cm z betonu C12/15 i podsypce cem-piask 1:4 gr. 5 cm</t>
  </si>
  <si>
    <t>Wykonanie pobocza z mieszanki niezwiązanej z kruszyw kamiennych, gr. 15 cm</t>
  </si>
  <si>
    <t>Montaż wygrodzeń dla pieszych</t>
  </si>
  <si>
    <t>Rozbiórka nawierzchni drogi asfaltowej</t>
  </si>
  <si>
    <t>253+362</t>
  </si>
  <si>
    <t>przejazd kolejowo-drogowy w km 253+362 wraz z dojazdami.</t>
  </si>
  <si>
    <t>przejazd kolejowo-drogowy w km 254+300 wraz z dojazdami.</t>
  </si>
  <si>
    <t>254+300</t>
  </si>
  <si>
    <t>Rozbiórka nawierzchni drogi dojazdowej gruntowej</t>
  </si>
  <si>
    <t>Kanalizacja deszczowa Kd12 DN400 PP SN10</t>
  </si>
  <si>
    <t>Studnia DN1500</t>
  </si>
  <si>
    <t>Studnia DN1200</t>
  </si>
  <si>
    <t>Przepust fi 800</t>
  </si>
  <si>
    <r>
      <t xml:space="preserve">Obrzeże betonowe o wymiarach 8x30x100 cm na ławie betonowej z oporem gr. 10 cm z betonu C12/15 i podsypce cem-piask 1:4 gr. 5 cm </t>
    </r>
    <r>
      <rPr>
        <b/>
        <sz val="10"/>
        <rFont val="Arial"/>
        <family val="2"/>
        <charset val="238"/>
      </rPr>
      <t>DO8</t>
    </r>
  </si>
  <si>
    <r>
      <t xml:space="preserve">Podsypka cem-piask. 1:4 grubość - 4 cm </t>
    </r>
    <r>
      <rPr>
        <b/>
        <sz val="10"/>
        <rFont val="Arial"/>
        <family val="2"/>
        <charset val="238"/>
      </rPr>
      <t>DO8</t>
    </r>
  </si>
  <si>
    <r>
      <t xml:space="preserve">Betonowa kostka brukowa - grubość 8 cm </t>
    </r>
    <r>
      <rPr>
        <b/>
        <sz val="10"/>
        <rFont val="Arial"/>
        <family val="2"/>
        <charset val="238"/>
      </rPr>
      <t>DO8</t>
    </r>
  </si>
  <si>
    <r>
      <t xml:space="preserve">podbudowa z mieszanki niezwiązanej z kruszywem C90/3; gr. 15 cm </t>
    </r>
    <r>
      <rPr>
        <b/>
        <sz val="10"/>
        <rFont val="Arial"/>
        <family val="2"/>
        <charset val="238"/>
      </rPr>
      <t>DO8</t>
    </r>
  </si>
  <si>
    <r>
      <t xml:space="preserve">Montaż wygrodzeń dla pieszych </t>
    </r>
    <r>
      <rPr>
        <b/>
        <sz val="10"/>
        <rFont val="Arial"/>
        <family val="2"/>
        <charset val="238"/>
      </rPr>
      <t>DO8</t>
    </r>
  </si>
  <si>
    <t>przejazd kolejowo-drogowy w km 256+430 wraz z dojazdami.</t>
  </si>
  <si>
    <t>256+430</t>
  </si>
  <si>
    <t>przejazd kolejowo-drogowy w km 256+987 wraz z dojazdami.</t>
  </si>
  <si>
    <t>256+987</t>
  </si>
  <si>
    <t>Przepust fi 1000</t>
  </si>
  <si>
    <t>Nawierzchnia z kostki brukowej dróg dojazdowych i zjazdów</t>
  </si>
  <si>
    <t>Betonowa kostka brukowa typu behaton gr. 8 cm</t>
  </si>
  <si>
    <t>Podsypka cem-piask. 1:4 gr. 4 cm</t>
  </si>
  <si>
    <t>Ściek trójkątny na ławie  betonowej C12/15</t>
  </si>
  <si>
    <t>Ściek podchodnikowy</t>
  </si>
  <si>
    <t>Ściek trójkątny</t>
  </si>
  <si>
    <t>Ściek skarpowy</t>
  </si>
  <si>
    <t>Ściek podchodnikowy/skarpowy</t>
  </si>
  <si>
    <t>Wylot przepustu D 800</t>
  </si>
  <si>
    <t>Wylot przepustu D 1000</t>
  </si>
  <si>
    <t>Ścianka czołowa przepustu D 1000</t>
  </si>
  <si>
    <t>Wpysty uliczne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</si>
</sst>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&quot;zł&quot;"/>
    <numFmt numFmtId="166" formatCode="0.0"/>
    <numFmt numFmtId="167" formatCode="0.000"/>
  </numFmts>
  <fonts count="12" x14ac:knownFonts="1">
    <font>
      <sz val="11"/>
      <color theme="1"/>
      <name val="Aptos Narrow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4"/>
      <color rgb="FFFFFF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238"/>
      <scheme val="minor"/>
    </font>
    <font>
      <b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1">
    <xf numFmtId="0" fontId="0" fillId="0" borderId="0" xfId="0"/>
    <xf numFmtId="0" fontId="8" fillId="0" borderId="4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6" fillId="6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65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/>
    </xf>
    <xf numFmtId="0" fontId="0" fillId="8" borderId="0" xfId="0" applyFill="1"/>
    <xf numFmtId="0" fontId="0" fillId="0" borderId="0" xfId="0" applyAlignment="1">
      <alignment horizontal="center"/>
    </xf>
    <xf numFmtId="0" fontId="6" fillId="9" borderId="1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9" borderId="1" xfId="0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165" fontId="0" fillId="9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164" fontId="0" fillId="10" borderId="1" xfId="0" applyNumberFormat="1" applyFill="1" applyBorder="1" applyAlignment="1">
      <alignment vertical="center"/>
    </xf>
    <xf numFmtId="165" fontId="0" fillId="10" borderId="1" xfId="0" applyNumberFormat="1" applyFill="1" applyBorder="1" applyAlignment="1">
      <alignment vertical="center"/>
    </xf>
    <xf numFmtId="165" fontId="2" fillId="9" borderId="1" xfId="0" applyNumberFormat="1" applyFont="1" applyFill="1" applyBorder="1" applyAlignment="1">
      <alignment vertical="center"/>
    </xf>
    <xf numFmtId="0" fontId="2" fillId="10" borderId="1" xfId="0" applyFont="1" applyFill="1" applyBorder="1" applyAlignment="1">
      <alignment horizontal="left"/>
    </xf>
    <xf numFmtId="0" fontId="2" fillId="10" borderId="1" xfId="0" applyFont="1" applyFill="1" applyBorder="1" applyAlignment="1">
      <alignment vertical="center"/>
    </xf>
    <xf numFmtId="164" fontId="0" fillId="9" borderId="1" xfId="0" applyNumberFormat="1" applyFill="1" applyBorder="1" applyAlignment="1">
      <alignment vertical="center"/>
    </xf>
    <xf numFmtId="165" fontId="0" fillId="9" borderId="1" xfId="0" applyNumberFormat="1" applyFill="1" applyBorder="1" applyAlignment="1">
      <alignment vertical="center"/>
    </xf>
    <xf numFmtId="0" fontId="0" fillId="7" borderId="1" xfId="0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0" fillId="7" borderId="1" xfId="0" applyNumberForma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166" fontId="8" fillId="0" borderId="1" xfId="1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165" fontId="4" fillId="4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5" borderId="1" xfId="0" applyFont="1" applyFill="1" applyBorder="1"/>
    <xf numFmtId="164" fontId="0" fillId="5" borderId="1" xfId="0" applyNumberFormat="1" applyFill="1" applyBorder="1" applyAlignment="1">
      <alignment vertical="center"/>
    </xf>
    <xf numFmtId="167" fontId="0" fillId="0" borderId="0" xfId="0" applyNumberFormat="1"/>
    <xf numFmtId="164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righ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5" fontId="0" fillId="2" borderId="1" xfId="0" applyNumberFormat="1" applyFill="1" applyBorder="1" applyAlignment="1">
      <alignment horizontal="right" vertical="center"/>
    </xf>
  </cellXfs>
  <cellStyles count="2">
    <cellStyle name="Normalny" xfId="0" builtinId="0"/>
    <cellStyle name="Normalny 2 2 2 2" xfId="1" xr:uid="{07D8C4C1-72A9-4117-A843-C4B3904593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0B47E-04AC-4808-B87C-5B9665BD5788}">
  <dimension ref="A1:K58"/>
  <sheetViews>
    <sheetView tabSelected="1" topLeftCell="A33" workbookViewId="0">
      <selection activeCell="F48" sqref="F48"/>
    </sheetView>
  </sheetViews>
  <sheetFormatPr defaultRowHeight="14.4" x14ac:dyDescent="0.3"/>
  <cols>
    <col min="1" max="1" width="8.88671875" style="11"/>
    <col min="2" max="2" width="44.6640625" customWidth="1"/>
    <col min="5" max="5" width="17.6640625" customWidth="1"/>
    <col min="6" max="6" width="17.6640625" style="7" customWidth="1"/>
  </cols>
  <sheetData>
    <row r="1" spans="1:11" ht="15.6" customHeight="1" x14ac:dyDescent="0.3">
      <c r="A1" s="54" t="s">
        <v>0</v>
      </c>
      <c r="B1" s="55"/>
      <c r="C1" s="55"/>
      <c r="D1" s="55"/>
      <c r="E1" s="55"/>
      <c r="F1" s="56"/>
    </row>
    <row r="2" spans="1:11" ht="15.6" customHeight="1" x14ac:dyDescent="0.3">
      <c r="A2" s="57"/>
      <c r="B2" s="58"/>
      <c r="C2" s="58"/>
      <c r="D2" s="58"/>
      <c r="E2" s="58"/>
      <c r="F2" s="59"/>
    </row>
    <row r="3" spans="1:11" ht="15.6" customHeight="1" x14ac:dyDescent="0.3">
      <c r="A3" s="54" t="s">
        <v>58</v>
      </c>
      <c r="B3" s="55"/>
      <c r="C3" s="55"/>
      <c r="D3" s="55"/>
      <c r="E3" s="55"/>
      <c r="F3" s="56"/>
    </row>
    <row r="4" spans="1:11" x14ac:dyDescent="0.3">
      <c r="A4" s="57"/>
      <c r="B4" s="58"/>
      <c r="C4" s="58"/>
      <c r="D4" s="58"/>
      <c r="E4" s="58"/>
      <c r="F4" s="59"/>
    </row>
    <row r="5" spans="1:11" x14ac:dyDescent="0.3">
      <c r="A5" s="18" t="s">
        <v>1</v>
      </c>
      <c r="B5" s="18" t="s">
        <v>2</v>
      </c>
      <c r="C5" s="18" t="s">
        <v>3</v>
      </c>
      <c r="D5" s="19" t="s">
        <v>4</v>
      </c>
      <c r="E5" s="20" t="s">
        <v>5</v>
      </c>
      <c r="F5" s="20" t="s">
        <v>6</v>
      </c>
    </row>
    <row r="6" spans="1:11" ht="39.6" x14ac:dyDescent="0.3">
      <c r="A6" s="21">
        <v>1</v>
      </c>
      <c r="B6" s="13" t="s">
        <v>30</v>
      </c>
      <c r="C6" s="33" t="s">
        <v>14</v>
      </c>
      <c r="D6" s="51">
        <v>1</v>
      </c>
      <c r="E6" s="52"/>
      <c r="F6" s="60">
        <v>0</v>
      </c>
    </row>
    <row r="7" spans="1:11" ht="39.6" x14ac:dyDescent="0.3">
      <c r="A7" s="21">
        <v>2</v>
      </c>
      <c r="B7" s="13" t="s">
        <v>31</v>
      </c>
      <c r="C7" s="33"/>
      <c r="D7" s="51"/>
      <c r="E7" s="36"/>
      <c r="F7" s="36"/>
    </row>
    <row r="8" spans="1:11" x14ac:dyDescent="0.3">
      <c r="A8" s="14"/>
      <c r="B8" s="3" t="s">
        <v>56</v>
      </c>
      <c r="C8" s="14" t="s">
        <v>7</v>
      </c>
      <c r="D8" s="16">
        <v>801</v>
      </c>
      <c r="E8" s="17"/>
      <c r="F8" s="17"/>
    </row>
    <row r="9" spans="1:11" x14ac:dyDescent="0.3">
      <c r="A9" s="18"/>
      <c r="B9" s="53" t="s">
        <v>9</v>
      </c>
      <c r="C9" s="53"/>
      <c r="D9" s="53"/>
      <c r="E9" s="53"/>
      <c r="F9" s="24">
        <f>SUBTOTAL(9,F8:F8)</f>
        <v>0</v>
      </c>
      <c r="K9" s="2"/>
    </row>
    <row r="10" spans="1:11" x14ac:dyDescent="0.3">
      <c r="A10" s="21">
        <v>3</v>
      </c>
      <c r="B10" s="25" t="s">
        <v>10</v>
      </c>
      <c r="C10" s="21"/>
      <c r="D10" s="22"/>
      <c r="E10" s="23"/>
      <c r="F10" s="23"/>
    </row>
    <row r="11" spans="1:11" x14ac:dyDescent="0.3">
      <c r="A11" s="14"/>
      <c r="B11" s="3" t="s">
        <v>32</v>
      </c>
      <c r="C11" s="14" t="s">
        <v>8</v>
      </c>
      <c r="D11" s="16">
        <f>((D28*0.49)+(D30*0.27))-10%</f>
        <v>410.07499999999999</v>
      </c>
      <c r="E11" s="17"/>
      <c r="F11" s="17"/>
    </row>
    <row r="12" spans="1:11" x14ac:dyDescent="0.3">
      <c r="A12" s="18"/>
      <c r="B12" s="53" t="s">
        <v>11</v>
      </c>
      <c r="C12" s="53"/>
      <c r="D12" s="53"/>
      <c r="E12" s="53"/>
      <c r="F12" s="24">
        <f>SUBTOTAL(9,F11:F11)</f>
        <v>0</v>
      </c>
    </row>
    <row r="13" spans="1:11" x14ac:dyDescent="0.3">
      <c r="A13" s="21">
        <v>4</v>
      </c>
      <c r="B13" s="26" t="s">
        <v>12</v>
      </c>
      <c r="C13" s="21"/>
      <c r="D13" s="22"/>
      <c r="E13" s="23"/>
      <c r="F13" s="23"/>
    </row>
    <row r="14" spans="1:11" x14ac:dyDescent="0.3">
      <c r="A14" s="14"/>
      <c r="B14" s="15" t="s">
        <v>36</v>
      </c>
      <c r="C14" s="14" t="s">
        <v>13</v>
      </c>
      <c r="D14" s="16">
        <v>27</v>
      </c>
      <c r="E14" s="17"/>
      <c r="F14" s="17"/>
    </row>
    <row r="15" spans="1:11" x14ac:dyDescent="0.3">
      <c r="A15" s="14"/>
      <c r="B15" s="15" t="s">
        <v>63</v>
      </c>
      <c r="C15" s="14" t="s">
        <v>23</v>
      </c>
      <c r="D15" s="16">
        <v>1</v>
      </c>
      <c r="E15" s="17"/>
      <c r="F15" s="17"/>
    </row>
    <row r="16" spans="1:11" x14ac:dyDescent="0.3">
      <c r="A16" s="18"/>
      <c r="B16" s="53" t="s">
        <v>15</v>
      </c>
      <c r="C16" s="53"/>
      <c r="D16" s="53"/>
      <c r="E16" s="53"/>
      <c r="F16" s="24">
        <f>SUBTOTAL(9,F14:F15)</f>
        <v>0</v>
      </c>
    </row>
    <row r="17" spans="1:6" x14ac:dyDescent="0.3">
      <c r="A17" s="21">
        <v>5</v>
      </c>
      <c r="B17" s="26" t="s">
        <v>16</v>
      </c>
      <c r="C17" s="21"/>
      <c r="D17" s="22"/>
      <c r="E17" s="23"/>
      <c r="F17" s="23"/>
    </row>
    <row r="18" spans="1:6" ht="26.4" x14ac:dyDescent="0.3">
      <c r="A18" s="18"/>
      <c r="B18" s="12" t="s">
        <v>37</v>
      </c>
      <c r="C18" s="18"/>
      <c r="D18" s="27"/>
      <c r="E18" s="28"/>
      <c r="F18" s="28"/>
    </row>
    <row r="19" spans="1:6" x14ac:dyDescent="0.3">
      <c r="A19" s="29"/>
      <c r="B19" s="8" t="s">
        <v>40</v>
      </c>
      <c r="C19" s="30" t="s">
        <v>7</v>
      </c>
      <c r="D19" s="31">
        <v>801</v>
      </c>
      <c r="E19" s="32"/>
      <c r="F19" s="32"/>
    </row>
    <row r="20" spans="1:6" ht="26.4" x14ac:dyDescent="0.3">
      <c r="A20" s="29"/>
      <c r="B20" s="8" t="s">
        <v>39</v>
      </c>
      <c r="C20" s="30" t="s">
        <v>7</v>
      </c>
      <c r="D20" s="31">
        <v>801</v>
      </c>
      <c r="E20" s="32"/>
      <c r="F20" s="32"/>
    </row>
    <row r="21" spans="1:6" ht="26.4" x14ac:dyDescent="0.3">
      <c r="A21" s="29"/>
      <c r="B21" s="3" t="s">
        <v>38</v>
      </c>
      <c r="C21" s="30" t="s">
        <v>7</v>
      </c>
      <c r="D21" s="31">
        <v>801</v>
      </c>
      <c r="E21" s="32"/>
      <c r="F21" s="32"/>
    </row>
    <row r="22" spans="1:6" x14ac:dyDescent="0.3">
      <c r="A22" s="18"/>
      <c r="B22" s="12" t="s">
        <v>41</v>
      </c>
      <c r="C22" s="18"/>
      <c r="D22" s="27"/>
      <c r="E22" s="28"/>
      <c r="F22" s="28"/>
    </row>
    <row r="23" spans="1:6" ht="26.4" x14ac:dyDescent="0.3">
      <c r="A23" s="14"/>
      <c r="B23" s="8" t="s">
        <v>42</v>
      </c>
      <c r="C23" s="14" t="s">
        <v>7</v>
      </c>
      <c r="D23" s="16">
        <v>65.5</v>
      </c>
      <c r="E23" s="17"/>
      <c r="F23" s="17"/>
    </row>
    <row r="24" spans="1:6" x14ac:dyDescent="0.3">
      <c r="A24" s="18"/>
      <c r="B24" s="53" t="s">
        <v>17</v>
      </c>
      <c r="C24" s="53"/>
      <c r="D24" s="53"/>
      <c r="E24" s="53"/>
      <c r="F24" s="24">
        <f>SUBTOTAL(9,F18:F23)</f>
        <v>0</v>
      </c>
    </row>
    <row r="25" spans="1:6" x14ac:dyDescent="0.3">
      <c r="A25" s="33">
        <v>6</v>
      </c>
      <c r="B25" s="34" t="s">
        <v>18</v>
      </c>
      <c r="C25" s="33"/>
      <c r="D25" s="35"/>
      <c r="E25" s="36"/>
      <c r="F25" s="36"/>
    </row>
    <row r="26" spans="1:6" ht="26.4" x14ac:dyDescent="0.3">
      <c r="A26" s="18"/>
      <c r="B26" s="12" t="s">
        <v>43</v>
      </c>
      <c r="C26" s="18"/>
      <c r="D26" s="27"/>
      <c r="E26" s="28"/>
      <c r="F26" s="28"/>
    </row>
    <row r="27" spans="1:6" ht="26.4" x14ac:dyDescent="0.3">
      <c r="A27" s="14"/>
      <c r="B27" s="8" t="s">
        <v>44</v>
      </c>
      <c r="C27" s="14" t="s">
        <v>7</v>
      </c>
      <c r="D27" s="16">
        <v>801</v>
      </c>
      <c r="E27" s="17"/>
      <c r="F27" s="17"/>
    </row>
    <row r="28" spans="1:6" ht="26.4" x14ac:dyDescent="0.3">
      <c r="A28" s="14"/>
      <c r="B28" s="8" t="s">
        <v>45</v>
      </c>
      <c r="C28" s="14" t="s">
        <v>7</v>
      </c>
      <c r="D28" s="16">
        <v>801</v>
      </c>
      <c r="E28" s="17"/>
      <c r="F28" s="17"/>
    </row>
    <row r="29" spans="1:6" x14ac:dyDescent="0.3">
      <c r="A29" s="14"/>
      <c r="B29" s="5" t="s">
        <v>33</v>
      </c>
      <c r="C29" s="14"/>
      <c r="D29" s="16"/>
      <c r="E29" s="17"/>
      <c r="F29" s="17"/>
    </row>
    <row r="30" spans="1:6" x14ac:dyDescent="0.3">
      <c r="A30" s="14"/>
      <c r="B30" s="8" t="s">
        <v>34</v>
      </c>
      <c r="C30" s="14" t="s">
        <v>7</v>
      </c>
      <c r="D30" s="16">
        <v>65.5</v>
      </c>
      <c r="E30" s="17"/>
      <c r="F30" s="17"/>
    </row>
    <row r="31" spans="1:6" x14ac:dyDescent="0.3">
      <c r="A31" s="14"/>
      <c r="B31" s="8" t="s">
        <v>35</v>
      </c>
      <c r="C31" s="14" t="s">
        <v>7</v>
      </c>
      <c r="D31" s="16">
        <v>65.5</v>
      </c>
      <c r="E31" s="17"/>
      <c r="F31" s="17"/>
    </row>
    <row r="32" spans="1:6" x14ac:dyDescent="0.3">
      <c r="A32" s="18"/>
      <c r="B32" s="53" t="s">
        <v>19</v>
      </c>
      <c r="C32" s="53"/>
      <c r="D32" s="53"/>
      <c r="E32" s="53"/>
      <c r="F32" s="24">
        <f>SUBTOTAL(9,F26:F31)</f>
        <v>0</v>
      </c>
    </row>
    <row r="33" spans="1:6" x14ac:dyDescent="0.3">
      <c r="A33" s="33">
        <v>7</v>
      </c>
      <c r="B33" s="34" t="s">
        <v>20</v>
      </c>
      <c r="C33" s="33"/>
      <c r="D33" s="35"/>
      <c r="E33" s="36"/>
      <c r="F33" s="36"/>
    </row>
    <row r="34" spans="1:6" x14ac:dyDescent="0.3">
      <c r="A34" s="14"/>
      <c r="B34" s="15" t="s">
        <v>46</v>
      </c>
      <c r="C34" s="14" t="s">
        <v>14</v>
      </c>
      <c r="D34" s="16">
        <v>1</v>
      </c>
      <c r="E34" s="17"/>
      <c r="F34" s="17"/>
    </row>
    <row r="35" spans="1:6" x14ac:dyDescent="0.3">
      <c r="A35" s="18"/>
      <c r="B35" s="53" t="s">
        <v>21</v>
      </c>
      <c r="C35" s="53"/>
      <c r="D35" s="53"/>
      <c r="E35" s="53"/>
      <c r="F35" s="24">
        <f>SUBTOTAL(9,F34:F34)</f>
        <v>0</v>
      </c>
    </row>
    <row r="36" spans="1:6" x14ac:dyDescent="0.3">
      <c r="A36" s="33">
        <v>8</v>
      </c>
      <c r="B36" s="34" t="s">
        <v>22</v>
      </c>
      <c r="C36" s="33"/>
      <c r="D36" s="35"/>
      <c r="E36" s="36"/>
      <c r="F36" s="36"/>
    </row>
    <row r="37" spans="1:6" x14ac:dyDescent="0.3">
      <c r="A37" s="14"/>
      <c r="B37" s="9" t="s">
        <v>47</v>
      </c>
      <c r="C37" s="14" t="s">
        <v>23</v>
      </c>
      <c r="D37" s="37">
        <v>6</v>
      </c>
      <c r="E37" s="17"/>
      <c r="F37" s="17"/>
    </row>
    <row r="38" spans="1:6" x14ac:dyDescent="0.3">
      <c r="A38" s="14"/>
      <c r="B38" s="9" t="s">
        <v>48</v>
      </c>
      <c r="C38" s="14" t="s">
        <v>23</v>
      </c>
      <c r="D38" s="37">
        <v>2</v>
      </c>
      <c r="E38" s="17"/>
      <c r="F38" s="17"/>
    </row>
    <row r="39" spans="1:6" x14ac:dyDescent="0.3">
      <c r="A39" s="14"/>
      <c r="B39" s="9" t="s">
        <v>49</v>
      </c>
      <c r="C39" s="14" t="s">
        <v>7</v>
      </c>
      <c r="D39" s="37">
        <v>2</v>
      </c>
      <c r="E39" s="17"/>
      <c r="F39" s="17"/>
    </row>
    <row r="40" spans="1:6" x14ac:dyDescent="0.3">
      <c r="A40" s="14"/>
      <c r="B40" s="9" t="s">
        <v>50</v>
      </c>
      <c r="C40" s="14" t="s">
        <v>23</v>
      </c>
      <c r="D40" s="37">
        <v>2</v>
      </c>
      <c r="E40" s="17"/>
      <c r="F40" s="17"/>
    </row>
    <row r="41" spans="1:6" ht="39.6" x14ac:dyDescent="0.3">
      <c r="A41" s="14"/>
      <c r="B41" s="3" t="s">
        <v>51</v>
      </c>
      <c r="C41" s="14" t="s">
        <v>23</v>
      </c>
      <c r="D41" s="38">
        <v>37</v>
      </c>
      <c r="E41" s="17"/>
      <c r="F41" s="17"/>
    </row>
    <row r="42" spans="1:6" x14ac:dyDescent="0.3">
      <c r="A42" s="18"/>
      <c r="B42" s="53" t="s">
        <v>24</v>
      </c>
      <c r="C42" s="53"/>
      <c r="D42" s="53"/>
      <c r="E42" s="53"/>
      <c r="F42" s="24">
        <f>SUBTOTAL(9,F37:F41)</f>
        <v>0</v>
      </c>
    </row>
    <row r="43" spans="1:6" x14ac:dyDescent="0.3">
      <c r="A43" s="33">
        <v>9</v>
      </c>
      <c r="B43" s="34" t="s">
        <v>25</v>
      </c>
      <c r="C43" s="33"/>
      <c r="D43" s="35"/>
      <c r="E43" s="36"/>
      <c r="F43" s="36"/>
    </row>
    <row r="44" spans="1:6" ht="39.6" x14ac:dyDescent="0.3">
      <c r="A44" s="14"/>
      <c r="B44" s="8" t="s">
        <v>52</v>
      </c>
      <c r="C44" s="14" t="s">
        <v>13</v>
      </c>
      <c r="D44" s="16">
        <v>32</v>
      </c>
      <c r="E44" s="17"/>
      <c r="F44" s="17"/>
    </row>
    <row r="45" spans="1:6" ht="39.6" x14ac:dyDescent="0.3">
      <c r="A45" s="14"/>
      <c r="B45" s="8" t="s">
        <v>53</v>
      </c>
      <c r="C45" s="14" t="s">
        <v>13</v>
      </c>
      <c r="D45" s="16">
        <f>D44+4</f>
        <v>36</v>
      </c>
      <c r="E45" s="17"/>
      <c r="F45" s="17"/>
    </row>
    <row r="46" spans="1:6" ht="26.4" x14ac:dyDescent="0.3">
      <c r="A46" s="14"/>
      <c r="B46" s="8" t="s">
        <v>54</v>
      </c>
      <c r="C46" s="14" t="s">
        <v>7</v>
      </c>
      <c r="D46" s="16">
        <v>187</v>
      </c>
      <c r="E46" s="17"/>
      <c r="F46" s="17"/>
    </row>
    <row r="47" spans="1:6" x14ac:dyDescent="0.3">
      <c r="A47" s="14"/>
      <c r="B47" s="8" t="s">
        <v>55</v>
      </c>
      <c r="C47" s="14" t="s">
        <v>13</v>
      </c>
      <c r="D47" s="16">
        <v>25</v>
      </c>
      <c r="E47" s="17"/>
      <c r="F47" s="17"/>
    </row>
    <row r="48" spans="1:6" x14ac:dyDescent="0.3">
      <c r="A48" s="18"/>
      <c r="B48" s="53" t="s">
        <v>26</v>
      </c>
      <c r="C48" s="53"/>
      <c r="D48" s="53"/>
      <c r="E48" s="53"/>
      <c r="F48" s="24">
        <f>SUBTOTAL(9,F43:F47)</f>
        <v>0</v>
      </c>
    </row>
    <row r="49" spans="1:6" x14ac:dyDescent="0.3">
      <c r="A49" s="39"/>
      <c r="B49" s="40"/>
      <c r="C49" s="39"/>
      <c r="D49" s="41"/>
      <c r="E49" s="42" t="s">
        <v>27</v>
      </c>
      <c r="F49" s="42">
        <f>F6+F7+F9+F12+F16+F24+F32+F35+F42+F48</f>
        <v>0</v>
      </c>
    </row>
    <row r="50" spans="1:6" x14ac:dyDescent="0.3">
      <c r="A50" s="43" t="s">
        <v>28</v>
      </c>
      <c r="B50" s="44"/>
      <c r="C50" s="43"/>
      <c r="D50" s="45"/>
      <c r="E50" s="46"/>
      <c r="F50" s="46"/>
    </row>
    <row r="51" spans="1:6" ht="17.399999999999999" x14ac:dyDescent="0.3">
      <c r="A51" s="47"/>
      <c r="B51" s="48" t="s">
        <v>29</v>
      </c>
      <c r="C51" s="48" t="s">
        <v>57</v>
      </c>
      <c r="D51" s="49"/>
      <c r="E51" s="17"/>
      <c r="F51" s="17"/>
    </row>
    <row r="58" spans="1:6" x14ac:dyDescent="0.3">
      <c r="E58" s="10"/>
    </row>
  </sheetData>
  <mergeCells count="10">
    <mergeCell ref="B42:E42"/>
    <mergeCell ref="B48:E48"/>
    <mergeCell ref="A1:F2"/>
    <mergeCell ref="A3:F4"/>
    <mergeCell ref="B24:E24"/>
    <mergeCell ref="B32:E32"/>
    <mergeCell ref="B35:E35"/>
    <mergeCell ref="B9:E9"/>
    <mergeCell ref="B12:E12"/>
    <mergeCell ref="B16:E16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4B08F-C0D6-4D97-889C-E364F7821637}">
  <dimension ref="A1:F61"/>
  <sheetViews>
    <sheetView workbookViewId="0">
      <selection activeCell="F10" sqref="F10"/>
    </sheetView>
  </sheetViews>
  <sheetFormatPr defaultRowHeight="14.4" x14ac:dyDescent="0.3"/>
  <cols>
    <col min="2" max="2" width="44.6640625" customWidth="1"/>
    <col min="5" max="6" width="17.6640625" customWidth="1"/>
  </cols>
  <sheetData>
    <row r="1" spans="1:6" x14ac:dyDescent="0.3">
      <c r="A1" s="54" t="s">
        <v>0</v>
      </c>
      <c r="B1" s="55"/>
      <c r="C1" s="55"/>
      <c r="D1" s="55"/>
      <c r="E1" s="55"/>
      <c r="F1" s="56"/>
    </row>
    <row r="2" spans="1:6" x14ac:dyDescent="0.3">
      <c r="A2" s="57"/>
      <c r="B2" s="58"/>
      <c r="C2" s="58"/>
      <c r="D2" s="58"/>
      <c r="E2" s="58"/>
      <c r="F2" s="59"/>
    </row>
    <row r="3" spans="1:6" x14ac:dyDescent="0.3">
      <c r="A3" s="54" t="s">
        <v>59</v>
      </c>
      <c r="B3" s="55"/>
      <c r="C3" s="55"/>
      <c r="D3" s="55"/>
      <c r="E3" s="55"/>
      <c r="F3" s="56"/>
    </row>
    <row r="4" spans="1:6" x14ac:dyDescent="0.3">
      <c r="A4" s="57"/>
      <c r="B4" s="58"/>
      <c r="C4" s="58"/>
      <c r="D4" s="58"/>
      <c r="E4" s="58"/>
      <c r="F4" s="59"/>
    </row>
    <row r="5" spans="1:6" x14ac:dyDescent="0.3">
      <c r="A5" s="18" t="s">
        <v>1</v>
      </c>
      <c r="B5" s="18" t="s">
        <v>2</v>
      </c>
      <c r="C5" s="18" t="s">
        <v>3</v>
      </c>
      <c r="D5" s="19" t="s">
        <v>4</v>
      </c>
      <c r="E5" s="20" t="s">
        <v>5</v>
      </c>
      <c r="F5" s="20" t="s">
        <v>6</v>
      </c>
    </row>
    <row r="6" spans="1:6" ht="39.6" x14ac:dyDescent="0.3">
      <c r="A6" s="21">
        <v>1</v>
      </c>
      <c r="B6" s="13" t="s">
        <v>30</v>
      </c>
      <c r="C6" s="33" t="s">
        <v>14</v>
      </c>
      <c r="D6" s="51">
        <v>1</v>
      </c>
      <c r="E6" s="52"/>
      <c r="F6" s="52"/>
    </row>
    <row r="7" spans="1:6" ht="39.6" x14ac:dyDescent="0.3">
      <c r="A7" s="21">
        <v>2</v>
      </c>
      <c r="B7" s="13" t="s">
        <v>31</v>
      </c>
      <c r="C7" s="33" t="s">
        <v>14</v>
      </c>
      <c r="D7" s="51">
        <v>1</v>
      </c>
      <c r="E7" s="36"/>
      <c r="F7" s="36"/>
    </row>
    <row r="8" spans="1:6" x14ac:dyDescent="0.3">
      <c r="A8" s="14"/>
      <c r="B8" s="3" t="s">
        <v>56</v>
      </c>
      <c r="C8" s="14" t="s">
        <v>7</v>
      </c>
      <c r="D8" s="16">
        <v>275</v>
      </c>
      <c r="E8" s="17"/>
      <c r="F8" s="17"/>
    </row>
    <row r="9" spans="1:6" x14ac:dyDescent="0.3">
      <c r="A9" s="14"/>
      <c r="B9" s="1" t="s">
        <v>61</v>
      </c>
      <c r="C9" s="14" t="s">
        <v>7</v>
      </c>
      <c r="D9" s="16">
        <f>1130-275</f>
        <v>855</v>
      </c>
      <c r="E9" s="17"/>
      <c r="F9" s="17"/>
    </row>
    <row r="10" spans="1:6" x14ac:dyDescent="0.3">
      <c r="A10" s="18"/>
      <c r="B10" s="53" t="s">
        <v>9</v>
      </c>
      <c r="C10" s="53"/>
      <c r="D10" s="53"/>
      <c r="E10" s="53"/>
      <c r="F10" s="24">
        <f>SUBTOTAL(9,F8:F9)</f>
        <v>0</v>
      </c>
    </row>
    <row r="11" spans="1:6" x14ac:dyDescent="0.3">
      <c r="A11" s="21">
        <v>3</v>
      </c>
      <c r="B11" s="25" t="s">
        <v>10</v>
      </c>
      <c r="C11" s="21"/>
      <c r="D11" s="22"/>
      <c r="E11" s="23"/>
      <c r="F11" s="23"/>
    </row>
    <row r="12" spans="1:6" x14ac:dyDescent="0.3">
      <c r="A12" s="14"/>
      <c r="B12" s="3" t="s">
        <v>32</v>
      </c>
      <c r="C12" s="14" t="s">
        <v>8</v>
      </c>
      <c r="D12" s="16">
        <f>((D33*0.42)+(D35*0.27))-10%</f>
        <v>498.28699999999992</v>
      </c>
      <c r="E12" s="17"/>
      <c r="F12" s="17"/>
    </row>
    <row r="13" spans="1:6" x14ac:dyDescent="0.3">
      <c r="A13" s="18"/>
      <c r="B13" s="53" t="s">
        <v>11</v>
      </c>
      <c r="C13" s="53"/>
      <c r="D13" s="53"/>
      <c r="E13" s="53"/>
      <c r="F13" s="24">
        <f>SUBTOTAL(9,F12:F12)</f>
        <v>0</v>
      </c>
    </row>
    <row r="14" spans="1:6" x14ac:dyDescent="0.3">
      <c r="A14" s="21">
        <v>4</v>
      </c>
      <c r="B14" s="26" t="s">
        <v>12</v>
      </c>
      <c r="C14" s="21"/>
      <c r="D14" s="22"/>
      <c r="E14" s="23"/>
      <c r="F14" s="23"/>
    </row>
    <row r="15" spans="1:6" x14ac:dyDescent="0.3">
      <c r="A15" s="14"/>
      <c r="B15" s="15" t="s">
        <v>62</v>
      </c>
      <c r="C15" s="14" t="s">
        <v>13</v>
      </c>
      <c r="D15" s="16">
        <v>47</v>
      </c>
      <c r="E15" s="17"/>
      <c r="F15" s="17"/>
    </row>
    <row r="16" spans="1:6" x14ac:dyDescent="0.3">
      <c r="A16" s="14"/>
      <c r="B16" s="15" t="s">
        <v>63</v>
      </c>
      <c r="C16" s="14" t="s">
        <v>23</v>
      </c>
      <c r="D16" s="16">
        <v>1</v>
      </c>
      <c r="E16" s="17"/>
      <c r="F16" s="17"/>
    </row>
    <row r="17" spans="1:6" x14ac:dyDescent="0.3">
      <c r="A17" s="14"/>
      <c r="B17" s="15" t="s">
        <v>64</v>
      </c>
      <c r="C17" s="14" t="s">
        <v>23</v>
      </c>
      <c r="D17" s="16">
        <v>2</v>
      </c>
      <c r="E17" s="17"/>
      <c r="F17" s="17"/>
    </row>
    <row r="18" spans="1:6" x14ac:dyDescent="0.3">
      <c r="A18" s="14"/>
      <c r="B18" s="15" t="s">
        <v>80</v>
      </c>
      <c r="C18" s="14" t="s">
        <v>13</v>
      </c>
      <c r="D18" s="16">
        <v>6.65</v>
      </c>
      <c r="E18" s="17"/>
      <c r="F18" s="17"/>
    </row>
    <row r="19" spans="1:6" x14ac:dyDescent="0.3">
      <c r="A19" s="14"/>
      <c r="B19" s="15" t="s">
        <v>65</v>
      </c>
      <c r="C19" s="14" t="s">
        <v>23</v>
      </c>
      <c r="D19" s="16">
        <v>1</v>
      </c>
      <c r="E19" s="17"/>
      <c r="F19" s="17"/>
    </row>
    <row r="20" spans="1:6" x14ac:dyDescent="0.3">
      <c r="A20" s="14"/>
      <c r="B20" s="15" t="s">
        <v>84</v>
      </c>
      <c r="C20" s="14" t="s">
        <v>23</v>
      </c>
      <c r="D20" s="16">
        <v>2</v>
      </c>
      <c r="E20" s="17"/>
      <c r="F20" s="17"/>
    </row>
    <row r="21" spans="1:6" x14ac:dyDescent="0.3">
      <c r="A21" s="18"/>
      <c r="B21" s="53" t="s">
        <v>15</v>
      </c>
      <c r="C21" s="53"/>
      <c r="D21" s="53"/>
      <c r="E21" s="53"/>
      <c r="F21" s="24">
        <f>SUBTOTAL(9,F15:F20)</f>
        <v>0</v>
      </c>
    </row>
    <row r="22" spans="1:6" x14ac:dyDescent="0.3">
      <c r="A22" s="21">
        <v>5</v>
      </c>
      <c r="B22" s="26" t="s">
        <v>16</v>
      </c>
      <c r="C22" s="21"/>
      <c r="D22" s="22"/>
      <c r="E22" s="23"/>
      <c r="F22" s="23"/>
    </row>
    <row r="23" spans="1:6" ht="26.4" x14ac:dyDescent="0.3">
      <c r="A23" s="18"/>
      <c r="B23" s="12" t="s">
        <v>37</v>
      </c>
      <c r="C23" s="18"/>
      <c r="D23" s="27"/>
      <c r="E23" s="28"/>
      <c r="F23" s="28"/>
    </row>
    <row r="24" spans="1:6" ht="26.4" x14ac:dyDescent="0.3">
      <c r="A24" s="29"/>
      <c r="B24" s="8" t="s">
        <v>39</v>
      </c>
      <c r="C24" s="30" t="s">
        <v>7</v>
      </c>
      <c r="D24" s="31">
        <v>1130</v>
      </c>
      <c r="E24" s="32"/>
      <c r="F24" s="32"/>
    </row>
    <row r="25" spans="1:6" ht="26.4" x14ac:dyDescent="0.3">
      <c r="A25" s="29"/>
      <c r="B25" s="3" t="s">
        <v>38</v>
      </c>
      <c r="C25" s="30" t="s">
        <v>7</v>
      </c>
      <c r="D25" s="31">
        <v>1130</v>
      </c>
      <c r="E25" s="32"/>
      <c r="F25" s="32"/>
    </row>
    <row r="26" spans="1:6" x14ac:dyDescent="0.3">
      <c r="A26" s="18"/>
      <c r="B26" s="12" t="s">
        <v>41</v>
      </c>
      <c r="C26" s="18"/>
      <c r="D26" s="27"/>
      <c r="E26" s="28"/>
      <c r="F26" s="28"/>
    </row>
    <row r="27" spans="1:6" ht="26.4" x14ac:dyDescent="0.3">
      <c r="A27" s="14"/>
      <c r="B27" s="8" t="s">
        <v>42</v>
      </c>
      <c r="C27" s="14" t="s">
        <v>7</v>
      </c>
      <c r="D27" s="16">
        <v>88.1</v>
      </c>
      <c r="E27" s="17"/>
      <c r="F27" s="17"/>
    </row>
    <row r="28" spans="1:6" ht="26.4" x14ac:dyDescent="0.3">
      <c r="A28" s="14"/>
      <c r="B28" s="8" t="s">
        <v>69</v>
      </c>
      <c r="C28" s="14" t="s">
        <v>7</v>
      </c>
      <c r="D28" s="16">
        <v>47</v>
      </c>
      <c r="E28" s="17"/>
      <c r="F28" s="17"/>
    </row>
    <row r="29" spans="1:6" x14ac:dyDescent="0.3">
      <c r="A29" s="18"/>
      <c r="B29" s="53" t="s">
        <v>17</v>
      </c>
      <c r="C29" s="53"/>
      <c r="D29" s="53"/>
      <c r="E29" s="53"/>
      <c r="F29" s="24">
        <f>SUBTOTAL(9,F23:F28)</f>
        <v>0</v>
      </c>
    </row>
    <row r="30" spans="1:6" x14ac:dyDescent="0.3">
      <c r="A30" s="33">
        <v>6</v>
      </c>
      <c r="B30" s="34" t="s">
        <v>18</v>
      </c>
      <c r="C30" s="33"/>
      <c r="D30" s="35"/>
      <c r="E30" s="36"/>
      <c r="F30" s="36"/>
    </row>
    <row r="31" spans="1:6" ht="26.4" x14ac:dyDescent="0.3">
      <c r="A31" s="18"/>
      <c r="B31" s="12" t="s">
        <v>43</v>
      </c>
      <c r="C31" s="18"/>
      <c r="D31" s="27"/>
      <c r="E31" s="28"/>
      <c r="F31" s="28"/>
    </row>
    <row r="32" spans="1:6" ht="26.4" x14ac:dyDescent="0.3">
      <c r="A32" s="14"/>
      <c r="B32" s="8" t="s">
        <v>44</v>
      </c>
      <c r="C32" s="14" t="s">
        <v>7</v>
      </c>
      <c r="D32" s="16">
        <v>1130</v>
      </c>
      <c r="E32" s="17"/>
      <c r="F32" s="17"/>
    </row>
    <row r="33" spans="1:6" ht="26.4" x14ac:dyDescent="0.3">
      <c r="A33" s="14"/>
      <c r="B33" s="8" t="s">
        <v>45</v>
      </c>
      <c r="C33" s="14" t="s">
        <v>7</v>
      </c>
      <c r="D33" s="16">
        <v>1130</v>
      </c>
      <c r="E33" s="17"/>
      <c r="F33" s="17"/>
    </row>
    <row r="34" spans="1:6" x14ac:dyDescent="0.3">
      <c r="A34" s="18"/>
      <c r="B34" s="12" t="s">
        <v>33</v>
      </c>
      <c r="C34" s="18"/>
      <c r="D34" s="27"/>
      <c r="E34" s="28"/>
      <c r="F34" s="28"/>
    </row>
    <row r="35" spans="1:6" x14ac:dyDescent="0.3">
      <c r="A35" s="14"/>
      <c r="B35" s="8" t="s">
        <v>34</v>
      </c>
      <c r="C35" s="14" t="s">
        <v>7</v>
      </c>
      <c r="D35" s="16">
        <v>88.1</v>
      </c>
      <c r="E35" s="17"/>
      <c r="F35" s="17"/>
    </row>
    <row r="36" spans="1:6" x14ac:dyDescent="0.3">
      <c r="A36" s="14"/>
      <c r="B36" s="8" t="s">
        <v>35</v>
      </c>
      <c r="C36" s="14" t="s">
        <v>7</v>
      </c>
      <c r="D36" s="16">
        <v>88.1</v>
      </c>
      <c r="E36" s="17"/>
      <c r="F36" s="17"/>
    </row>
    <row r="37" spans="1:6" x14ac:dyDescent="0.3">
      <c r="A37" s="14"/>
      <c r="B37" s="8" t="s">
        <v>68</v>
      </c>
      <c r="C37" s="14" t="s">
        <v>7</v>
      </c>
      <c r="D37" s="16">
        <v>47</v>
      </c>
      <c r="E37" s="17"/>
      <c r="F37" s="17"/>
    </row>
    <row r="38" spans="1:6" x14ac:dyDescent="0.3">
      <c r="A38" s="14"/>
      <c r="B38" s="8" t="s">
        <v>67</v>
      </c>
      <c r="C38" s="14" t="s">
        <v>7</v>
      </c>
      <c r="D38" s="16">
        <v>47</v>
      </c>
      <c r="E38" s="17"/>
      <c r="F38" s="17"/>
    </row>
    <row r="39" spans="1:6" x14ac:dyDescent="0.3">
      <c r="A39" s="18"/>
      <c r="B39" s="53" t="s">
        <v>19</v>
      </c>
      <c r="C39" s="53"/>
      <c r="D39" s="53"/>
      <c r="E39" s="53"/>
      <c r="F39" s="24">
        <f>SUBTOTAL(9,F31:F38)</f>
        <v>0</v>
      </c>
    </row>
    <row r="40" spans="1:6" x14ac:dyDescent="0.3">
      <c r="A40" s="33">
        <v>7</v>
      </c>
      <c r="B40" s="34" t="s">
        <v>20</v>
      </c>
      <c r="C40" s="33"/>
      <c r="D40" s="35"/>
      <c r="E40" s="36"/>
      <c r="F40" s="36"/>
    </row>
    <row r="41" spans="1:6" x14ac:dyDescent="0.3">
      <c r="A41" s="14"/>
      <c r="B41" s="15" t="s">
        <v>46</v>
      </c>
      <c r="C41" s="14" t="s">
        <v>14</v>
      </c>
      <c r="D41" s="16">
        <v>1</v>
      </c>
      <c r="E41" s="17"/>
      <c r="F41" s="17"/>
    </row>
    <row r="42" spans="1:6" x14ac:dyDescent="0.3">
      <c r="A42" s="18"/>
      <c r="B42" s="53" t="s">
        <v>21</v>
      </c>
      <c r="C42" s="53"/>
      <c r="D42" s="53"/>
      <c r="E42" s="53"/>
      <c r="F42" s="24">
        <f>SUBTOTAL(9,F41:F41)</f>
        <v>0</v>
      </c>
    </row>
    <row r="43" spans="1:6" x14ac:dyDescent="0.3">
      <c r="A43" s="33">
        <v>8</v>
      </c>
      <c r="B43" s="34" t="s">
        <v>22</v>
      </c>
      <c r="C43" s="33"/>
      <c r="D43" s="35"/>
      <c r="E43" s="36"/>
      <c r="F43" s="36"/>
    </row>
    <row r="44" spans="1:6" x14ac:dyDescent="0.3">
      <c r="A44" s="14"/>
      <c r="B44" s="9" t="s">
        <v>47</v>
      </c>
      <c r="C44" s="14" t="s">
        <v>23</v>
      </c>
      <c r="D44" s="37">
        <v>6</v>
      </c>
      <c r="E44" s="17"/>
      <c r="F44" s="17"/>
    </row>
    <row r="45" spans="1:6" x14ac:dyDescent="0.3">
      <c r="A45" s="14"/>
      <c r="B45" s="9" t="s">
        <v>48</v>
      </c>
      <c r="C45" s="14" t="s">
        <v>23</v>
      </c>
      <c r="D45" s="37">
        <v>2</v>
      </c>
      <c r="E45" s="17"/>
      <c r="F45" s="17"/>
    </row>
    <row r="46" spans="1:6" x14ac:dyDescent="0.3">
      <c r="A46" s="14"/>
      <c r="B46" s="9" t="s">
        <v>49</v>
      </c>
      <c r="C46" s="14" t="s">
        <v>7</v>
      </c>
      <c r="D46" s="37">
        <v>2</v>
      </c>
      <c r="E46" s="17"/>
      <c r="F46" s="17"/>
    </row>
    <row r="47" spans="1:6" x14ac:dyDescent="0.3">
      <c r="A47" s="14"/>
      <c r="B47" s="9" t="s">
        <v>50</v>
      </c>
      <c r="C47" s="14" t="s">
        <v>23</v>
      </c>
      <c r="D47" s="37">
        <v>2</v>
      </c>
      <c r="E47" s="17"/>
      <c r="F47" s="17"/>
    </row>
    <row r="48" spans="1:6" ht="39.6" x14ac:dyDescent="0.3">
      <c r="A48" s="14"/>
      <c r="B48" s="3" t="s">
        <v>51</v>
      </c>
      <c r="C48" s="14" t="s">
        <v>23</v>
      </c>
      <c r="D48" s="38">
        <v>59</v>
      </c>
      <c r="E48" s="17"/>
      <c r="F48" s="17"/>
    </row>
    <row r="49" spans="1:6" x14ac:dyDescent="0.3">
      <c r="A49" s="18"/>
      <c r="B49" s="53" t="s">
        <v>24</v>
      </c>
      <c r="C49" s="53"/>
      <c r="D49" s="53"/>
      <c r="E49" s="53"/>
      <c r="F49" s="24">
        <f>SUBTOTAL(9,F44:F48)</f>
        <v>0</v>
      </c>
    </row>
    <row r="50" spans="1:6" x14ac:dyDescent="0.3">
      <c r="A50" s="33">
        <v>9</v>
      </c>
      <c r="B50" s="34" t="s">
        <v>25</v>
      </c>
      <c r="C50" s="33"/>
      <c r="D50" s="35"/>
      <c r="E50" s="36"/>
      <c r="F50" s="36"/>
    </row>
    <row r="51" spans="1:6" ht="39.6" x14ac:dyDescent="0.3">
      <c r="A51" s="14"/>
      <c r="B51" s="8" t="s">
        <v>52</v>
      </c>
      <c r="C51" s="14" t="s">
        <v>13</v>
      </c>
      <c r="D51" s="16">
        <v>44</v>
      </c>
      <c r="E51" s="17"/>
      <c r="F51" s="17"/>
    </row>
    <row r="52" spans="1:6" ht="39.6" x14ac:dyDescent="0.3">
      <c r="A52" s="14"/>
      <c r="B52" s="8" t="s">
        <v>53</v>
      </c>
      <c r="C52" s="14" t="s">
        <v>13</v>
      </c>
      <c r="D52" s="16">
        <f>D51+4</f>
        <v>48</v>
      </c>
      <c r="E52" s="17"/>
      <c r="F52" s="17"/>
    </row>
    <row r="53" spans="1:6" ht="39.6" x14ac:dyDescent="0.3">
      <c r="A53" s="14"/>
      <c r="B53" s="8" t="s">
        <v>66</v>
      </c>
      <c r="C53" s="14" t="s">
        <v>13</v>
      </c>
      <c r="D53" s="16">
        <v>41</v>
      </c>
      <c r="E53" s="17"/>
      <c r="F53" s="17"/>
    </row>
    <row r="54" spans="1:6" ht="26.4" x14ac:dyDescent="0.3">
      <c r="A54" s="14"/>
      <c r="B54" s="8" t="s">
        <v>54</v>
      </c>
      <c r="C54" s="14" t="s">
        <v>7</v>
      </c>
      <c r="D54" s="16">
        <v>285.79000000000002</v>
      </c>
      <c r="E54" s="17"/>
      <c r="F54" s="17"/>
    </row>
    <row r="55" spans="1:6" x14ac:dyDescent="0.3">
      <c r="A55" s="14"/>
      <c r="B55" s="8" t="s">
        <v>55</v>
      </c>
      <c r="C55" s="14" t="s">
        <v>13</v>
      </c>
      <c r="D55" s="16">
        <v>37.85</v>
      </c>
      <c r="E55" s="17"/>
      <c r="F55" s="17"/>
    </row>
    <row r="56" spans="1:6" x14ac:dyDescent="0.3">
      <c r="A56" s="14"/>
      <c r="B56" s="8" t="s">
        <v>70</v>
      </c>
      <c r="C56" s="14" t="s">
        <v>13</v>
      </c>
      <c r="D56" s="16">
        <v>41</v>
      </c>
      <c r="E56" s="17"/>
      <c r="F56" s="17"/>
    </row>
    <row r="57" spans="1:6" x14ac:dyDescent="0.3">
      <c r="A57" s="14"/>
      <c r="B57" s="8" t="s">
        <v>87</v>
      </c>
      <c r="C57" s="14" t="s">
        <v>23</v>
      </c>
      <c r="D57" s="16">
        <v>1</v>
      </c>
      <c r="E57" s="17"/>
      <c r="F57" s="17"/>
    </row>
    <row r="58" spans="1:6" x14ac:dyDescent="0.3">
      <c r="A58" s="18"/>
      <c r="B58" s="53" t="s">
        <v>26</v>
      </c>
      <c r="C58" s="53"/>
      <c r="D58" s="53"/>
      <c r="E58" s="53"/>
      <c r="F58" s="24">
        <f>SUBTOTAL(9,F51:F57)</f>
        <v>0</v>
      </c>
    </row>
    <row r="59" spans="1:6" x14ac:dyDescent="0.3">
      <c r="A59" s="39"/>
      <c r="B59" s="40"/>
      <c r="C59" s="39"/>
      <c r="D59" s="41"/>
      <c r="E59" s="42" t="s">
        <v>27</v>
      </c>
      <c r="F59" s="42">
        <f>F6+F7+F10+F13+F21+F29+F39+F42+F49+F58</f>
        <v>0</v>
      </c>
    </row>
    <row r="60" spans="1:6" x14ac:dyDescent="0.3">
      <c r="A60" s="43" t="s">
        <v>28</v>
      </c>
      <c r="B60" s="44"/>
      <c r="C60" s="43"/>
      <c r="D60" s="45"/>
      <c r="E60" s="46"/>
      <c r="F60" s="46"/>
    </row>
    <row r="61" spans="1:6" ht="17.399999999999999" x14ac:dyDescent="0.3">
      <c r="A61" s="47"/>
      <c r="B61" s="48" t="s">
        <v>29</v>
      </c>
      <c r="C61" s="48" t="s">
        <v>60</v>
      </c>
      <c r="D61" s="49"/>
      <c r="E61" s="17"/>
      <c r="F61" s="17"/>
    </row>
  </sheetData>
  <mergeCells count="10">
    <mergeCell ref="B39:E39"/>
    <mergeCell ref="B42:E42"/>
    <mergeCell ref="B49:E49"/>
    <mergeCell ref="B58:E58"/>
    <mergeCell ref="A1:F2"/>
    <mergeCell ref="A3:F4"/>
    <mergeCell ref="B10:E10"/>
    <mergeCell ref="B13:E13"/>
    <mergeCell ref="B21:E21"/>
    <mergeCell ref="B29:E29"/>
  </mergeCells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5D81E-6E47-436A-85F0-4E8FE780354B}">
  <dimension ref="A1:F53"/>
  <sheetViews>
    <sheetView workbookViewId="0">
      <selection activeCell="F9" sqref="F9"/>
    </sheetView>
  </sheetViews>
  <sheetFormatPr defaultRowHeight="14.4" x14ac:dyDescent="0.3"/>
  <cols>
    <col min="2" max="2" width="44.6640625" customWidth="1"/>
    <col min="5" max="6" width="17.6640625" customWidth="1"/>
  </cols>
  <sheetData>
    <row r="1" spans="1:6" x14ac:dyDescent="0.3">
      <c r="A1" s="54" t="s">
        <v>0</v>
      </c>
      <c r="B1" s="55"/>
      <c r="C1" s="55"/>
      <c r="D1" s="55"/>
      <c r="E1" s="55"/>
      <c r="F1" s="56"/>
    </row>
    <row r="2" spans="1:6" x14ac:dyDescent="0.3">
      <c r="A2" s="57"/>
      <c r="B2" s="58"/>
      <c r="C2" s="58"/>
      <c r="D2" s="58"/>
      <c r="E2" s="58"/>
      <c r="F2" s="59"/>
    </row>
    <row r="3" spans="1:6" x14ac:dyDescent="0.3">
      <c r="A3" s="54" t="s">
        <v>71</v>
      </c>
      <c r="B3" s="55"/>
      <c r="C3" s="55"/>
      <c r="D3" s="55"/>
      <c r="E3" s="55"/>
      <c r="F3" s="56"/>
    </row>
    <row r="4" spans="1:6" x14ac:dyDescent="0.3">
      <c r="A4" s="57"/>
      <c r="B4" s="58"/>
      <c r="C4" s="58"/>
      <c r="D4" s="58"/>
      <c r="E4" s="58"/>
      <c r="F4" s="59"/>
    </row>
    <row r="5" spans="1:6" x14ac:dyDescent="0.3">
      <c r="A5" s="18" t="s">
        <v>1</v>
      </c>
      <c r="B5" s="18" t="s">
        <v>2</v>
      </c>
      <c r="C5" s="18" t="s">
        <v>3</v>
      </c>
      <c r="D5" s="19" t="s">
        <v>4</v>
      </c>
      <c r="E5" s="20" t="s">
        <v>5</v>
      </c>
      <c r="F5" s="20" t="s">
        <v>6</v>
      </c>
    </row>
    <row r="6" spans="1:6" ht="39.6" x14ac:dyDescent="0.3">
      <c r="A6" s="21">
        <v>1</v>
      </c>
      <c r="B6" s="13" t="s">
        <v>30</v>
      </c>
      <c r="C6" s="33" t="s">
        <v>14</v>
      </c>
      <c r="D6" s="51">
        <v>1</v>
      </c>
      <c r="E6" s="52"/>
      <c r="F6" s="52"/>
    </row>
    <row r="7" spans="1:6" ht="39.6" x14ac:dyDescent="0.3">
      <c r="A7" s="21">
        <v>2</v>
      </c>
      <c r="B7" s="13" t="s">
        <v>31</v>
      </c>
      <c r="C7" s="33" t="s">
        <v>14</v>
      </c>
      <c r="D7" s="51">
        <v>1</v>
      </c>
      <c r="E7" s="36"/>
      <c r="F7" s="36"/>
    </row>
    <row r="8" spans="1:6" x14ac:dyDescent="0.3">
      <c r="A8" s="14"/>
      <c r="B8" s="3" t="s">
        <v>56</v>
      </c>
      <c r="C8" s="14" t="s">
        <v>7</v>
      </c>
      <c r="D8" s="16">
        <v>410</v>
      </c>
      <c r="E8" s="17"/>
      <c r="F8" s="17"/>
    </row>
    <row r="9" spans="1:6" x14ac:dyDescent="0.3">
      <c r="A9" s="18"/>
      <c r="B9" s="53" t="s">
        <v>9</v>
      </c>
      <c r="C9" s="53"/>
      <c r="D9" s="53"/>
      <c r="E9" s="53"/>
      <c r="F9" s="24">
        <f>SUBTOTAL(9,F8:F8)</f>
        <v>0</v>
      </c>
    </row>
    <row r="10" spans="1:6" x14ac:dyDescent="0.3">
      <c r="A10" s="21">
        <v>3</v>
      </c>
      <c r="B10" s="25" t="s">
        <v>10</v>
      </c>
      <c r="C10" s="21"/>
      <c r="D10" s="22"/>
      <c r="E10" s="23"/>
      <c r="F10" s="23"/>
    </row>
    <row r="11" spans="1:6" x14ac:dyDescent="0.3">
      <c r="A11" s="14"/>
      <c r="B11" s="3" t="s">
        <v>32</v>
      </c>
      <c r="C11" s="14" t="s">
        <v>8</v>
      </c>
      <c r="D11" s="16">
        <f>((D30*0.42)+(D32*0.27))-10%</f>
        <v>208.874</v>
      </c>
      <c r="E11" s="17"/>
      <c r="F11" s="17"/>
    </row>
    <row r="12" spans="1:6" x14ac:dyDescent="0.3">
      <c r="A12" s="18"/>
      <c r="B12" s="53" t="s">
        <v>11</v>
      </c>
      <c r="C12" s="53"/>
      <c r="D12" s="53"/>
      <c r="E12" s="53"/>
      <c r="F12" s="24">
        <f>SUBTOTAL(9,F11:F11)</f>
        <v>0</v>
      </c>
    </row>
    <row r="13" spans="1:6" x14ac:dyDescent="0.3">
      <c r="A13" s="21">
        <v>4</v>
      </c>
      <c r="B13" s="26" t="s">
        <v>12</v>
      </c>
      <c r="C13" s="21"/>
      <c r="D13" s="22"/>
      <c r="E13" s="23"/>
      <c r="F13" s="23"/>
    </row>
    <row r="14" spans="1:6" x14ac:dyDescent="0.3">
      <c r="A14" s="14"/>
      <c r="B14" s="15" t="s">
        <v>65</v>
      </c>
      <c r="C14" s="14" t="s">
        <v>23</v>
      </c>
      <c r="D14" s="16">
        <v>1</v>
      </c>
      <c r="E14" s="17"/>
      <c r="F14" s="17"/>
    </row>
    <row r="15" spans="1:6" x14ac:dyDescent="0.3">
      <c r="A15" s="14"/>
      <c r="B15" s="15" t="s">
        <v>84</v>
      </c>
      <c r="C15" s="14" t="s">
        <v>23</v>
      </c>
      <c r="D15" s="16">
        <v>2</v>
      </c>
      <c r="E15" s="17"/>
      <c r="F15" s="17"/>
    </row>
    <row r="16" spans="1:6" x14ac:dyDescent="0.3">
      <c r="A16" s="14"/>
      <c r="B16" s="15" t="s">
        <v>81</v>
      </c>
      <c r="C16" s="14" t="s">
        <v>13</v>
      </c>
      <c r="D16" s="16">
        <v>17.649999999999999</v>
      </c>
      <c r="E16" s="17"/>
      <c r="F16" s="17"/>
    </row>
    <row r="17" spans="1:6" x14ac:dyDescent="0.3">
      <c r="A17" s="14"/>
      <c r="B17" s="15" t="s">
        <v>82</v>
      </c>
      <c r="C17" s="14" t="s">
        <v>13</v>
      </c>
      <c r="D17" s="16">
        <v>4.55</v>
      </c>
      <c r="E17" s="17"/>
      <c r="F17" s="17"/>
    </row>
    <row r="18" spans="1:6" x14ac:dyDescent="0.3">
      <c r="A18" s="18"/>
      <c r="B18" s="53" t="s">
        <v>15</v>
      </c>
      <c r="C18" s="53"/>
      <c r="D18" s="53"/>
      <c r="E18" s="53"/>
      <c r="F18" s="24">
        <f>SUBTOTAL(9,F14:F17)</f>
        <v>0</v>
      </c>
    </row>
    <row r="19" spans="1:6" x14ac:dyDescent="0.3">
      <c r="A19" s="21">
        <v>5</v>
      </c>
      <c r="B19" s="26" t="s">
        <v>16</v>
      </c>
      <c r="C19" s="21"/>
      <c r="D19" s="22"/>
      <c r="E19" s="23"/>
      <c r="F19" s="23"/>
    </row>
    <row r="20" spans="1:6" ht="26.4" x14ac:dyDescent="0.3">
      <c r="A20" s="18"/>
      <c r="B20" s="12" t="s">
        <v>37</v>
      </c>
      <c r="C20" s="18"/>
      <c r="D20" s="27"/>
      <c r="E20" s="28"/>
      <c r="F20" s="28"/>
    </row>
    <row r="21" spans="1:6" x14ac:dyDescent="0.3">
      <c r="A21" s="29"/>
      <c r="B21" s="8" t="s">
        <v>40</v>
      </c>
      <c r="C21" s="30" t="s">
        <v>7</v>
      </c>
      <c r="D21" s="31">
        <v>410</v>
      </c>
      <c r="E21" s="32"/>
      <c r="F21" s="32"/>
    </row>
    <row r="22" spans="1:6" ht="26.4" x14ac:dyDescent="0.3">
      <c r="A22" s="29"/>
      <c r="B22" s="8" t="s">
        <v>39</v>
      </c>
      <c r="C22" s="30" t="s">
        <v>7</v>
      </c>
      <c r="D22" s="31">
        <v>410</v>
      </c>
      <c r="E22" s="32"/>
      <c r="F22" s="32"/>
    </row>
    <row r="23" spans="1:6" ht="26.4" x14ac:dyDescent="0.3">
      <c r="A23" s="29"/>
      <c r="B23" s="3" t="s">
        <v>38</v>
      </c>
      <c r="C23" s="30" t="s">
        <v>7</v>
      </c>
      <c r="D23" s="31">
        <v>410</v>
      </c>
      <c r="E23" s="32"/>
      <c r="F23" s="32"/>
    </row>
    <row r="24" spans="1:6" x14ac:dyDescent="0.3">
      <c r="A24" s="18"/>
      <c r="B24" s="12" t="s">
        <v>41</v>
      </c>
      <c r="C24" s="18"/>
      <c r="D24" s="27"/>
      <c r="E24" s="28"/>
      <c r="F24" s="28"/>
    </row>
    <row r="25" spans="1:6" ht="26.4" x14ac:dyDescent="0.3">
      <c r="A25" s="14"/>
      <c r="B25" s="8" t="s">
        <v>42</v>
      </c>
      <c r="C25" s="14" t="s">
        <v>7</v>
      </c>
      <c r="D25" s="16">
        <v>136.19999999999999</v>
      </c>
      <c r="E25" s="17"/>
      <c r="F25" s="17"/>
    </row>
    <row r="26" spans="1:6" x14ac:dyDescent="0.3">
      <c r="A26" s="18"/>
      <c r="B26" s="53" t="s">
        <v>17</v>
      </c>
      <c r="C26" s="53"/>
      <c r="D26" s="53"/>
      <c r="E26" s="53"/>
      <c r="F26" s="24">
        <f>SUBTOTAL(9,F20:F25)</f>
        <v>0</v>
      </c>
    </row>
    <row r="27" spans="1:6" x14ac:dyDescent="0.3">
      <c r="A27" s="33">
        <v>6</v>
      </c>
      <c r="B27" s="34" t="s">
        <v>18</v>
      </c>
      <c r="C27" s="33"/>
      <c r="D27" s="35"/>
      <c r="E27" s="36"/>
      <c r="F27" s="36"/>
    </row>
    <row r="28" spans="1:6" ht="26.4" x14ac:dyDescent="0.3">
      <c r="A28" s="18"/>
      <c r="B28" s="12" t="s">
        <v>43</v>
      </c>
      <c r="C28" s="18"/>
      <c r="D28" s="27"/>
      <c r="E28" s="28"/>
      <c r="F28" s="28"/>
    </row>
    <row r="29" spans="1:6" ht="26.4" x14ac:dyDescent="0.3">
      <c r="A29" s="14"/>
      <c r="B29" s="8" t="s">
        <v>44</v>
      </c>
      <c r="C29" s="14" t="s">
        <v>7</v>
      </c>
      <c r="D29" s="31">
        <v>410</v>
      </c>
      <c r="E29" s="17"/>
      <c r="F29" s="17"/>
    </row>
    <row r="30" spans="1:6" ht="26.4" x14ac:dyDescent="0.3">
      <c r="A30" s="14"/>
      <c r="B30" s="8" t="s">
        <v>45</v>
      </c>
      <c r="C30" s="14" t="s">
        <v>7</v>
      </c>
      <c r="D30" s="31">
        <v>410</v>
      </c>
      <c r="E30" s="17"/>
      <c r="F30" s="17"/>
    </row>
    <row r="31" spans="1:6" x14ac:dyDescent="0.3">
      <c r="A31" s="18"/>
      <c r="B31" s="12" t="s">
        <v>33</v>
      </c>
      <c r="C31" s="18"/>
      <c r="D31" s="27"/>
      <c r="E31" s="28"/>
      <c r="F31" s="28"/>
    </row>
    <row r="32" spans="1:6" x14ac:dyDescent="0.3">
      <c r="A32" s="14"/>
      <c r="B32" s="8" t="s">
        <v>34</v>
      </c>
      <c r="C32" s="14" t="s">
        <v>7</v>
      </c>
      <c r="D32" s="16">
        <v>136.19999999999999</v>
      </c>
      <c r="E32" s="17"/>
      <c r="F32" s="17"/>
    </row>
    <row r="33" spans="1:6" x14ac:dyDescent="0.3">
      <c r="A33" s="14"/>
      <c r="B33" s="8" t="s">
        <v>35</v>
      </c>
      <c r="C33" s="14" t="s">
        <v>7</v>
      </c>
      <c r="D33" s="16">
        <v>136.19999999999999</v>
      </c>
      <c r="E33" s="17"/>
      <c r="F33" s="17"/>
    </row>
    <row r="34" spans="1:6" x14ac:dyDescent="0.3">
      <c r="A34" s="18"/>
      <c r="B34" s="53" t="s">
        <v>19</v>
      </c>
      <c r="C34" s="53"/>
      <c r="D34" s="53"/>
      <c r="E34" s="53"/>
      <c r="F34" s="24">
        <f>SUBTOTAL(9,F28:F33)</f>
        <v>0</v>
      </c>
    </row>
    <row r="35" spans="1:6" x14ac:dyDescent="0.3">
      <c r="A35" s="33">
        <v>7</v>
      </c>
      <c r="B35" s="34" t="s">
        <v>20</v>
      </c>
      <c r="C35" s="33"/>
      <c r="D35" s="35"/>
      <c r="E35" s="36"/>
      <c r="F35" s="36"/>
    </row>
    <row r="36" spans="1:6" x14ac:dyDescent="0.3">
      <c r="A36" s="14"/>
      <c r="B36" s="15" t="s">
        <v>46</v>
      </c>
      <c r="C36" s="14" t="s">
        <v>14</v>
      </c>
      <c r="D36" s="16">
        <v>1</v>
      </c>
      <c r="E36" s="17"/>
      <c r="F36" s="17"/>
    </row>
    <row r="37" spans="1:6" x14ac:dyDescent="0.3">
      <c r="A37" s="18"/>
      <c r="B37" s="53" t="s">
        <v>21</v>
      </c>
      <c r="C37" s="53"/>
      <c r="D37" s="53"/>
      <c r="E37" s="53"/>
      <c r="F37" s="24">
        <f>SUBTOTAL(9,F36:F36)</f>
        <v>0</v>
      </c>
    </row>
    <row r="38" spans="1:6" x14ac:dyDescent="0.3">
      <c r="A38" s="33">
        <v>8</v>
      </c>
      <c r="B38" s="34" t="s">
        <v>22</v>
      </c>
      <c r="C38" s="33"/>
      <c r="D38" s="35"/>
      <c r="E38" s="36"/>
      <c r="F38" s="36"/>
    </row>
    <row r="39" spans="1:6" x14ac:dyDescent="0.3">
      <c r="A39" s="14"/>
      <c r="B39" s="9" t="s">
        <v>47</v>
      </c>
      <c r="C39" s="14" t="s">
        <v>23</v>
      </c>
      <c r="D39" s="37">
        <v>6</v>
      </c>
      <c r="E39" s="17"/>
      <c r="F39" s="17"/>
    </row>
    <row r="40" spans="1:6" x14ac:dyDescent="0.3">
      <c r="A40" s="14"/>
      <c r="B40" s="9" t="s">
        <v>48</v>
      </c>
      <c r="C40" s="14" t="s">
        <v>23</v>
      </c>
      <c r="D40" s="37">
        <v>2</v>
      </c>
      <c r="E40" s="17"/>
      <c r="F40" s="17"/>
    </row>
    <row r="41" spans="1:6" x14ac:dyDescent="0.3">
      <c r="A41" s="14"/>
      <c r="B41" s="9" t="s">
        <v>49</v>
      </c>
      <c r="C41" s="14" t="s">
        <v>7</v>
      </c>
      <c r="D41" s="37">
        <v>2</v>
      </c>
      <c r="E41" s="17"/>
      <c r="F41" s="17"/>
    </row>
    <row r="42" spans="1:6" x14ac:dyDescent="0.3">
      <c r="A42" s="14"/>
      <c r="B42" s="9" t="s">
        <v>50</v>
      </c>
      <c r="C42" s="14" t="s">
        <v>23</v>
      </c>
      <c r="D42" s="37">
        <v>2</v>
      </c>
      <c r="E42" s="17"/>
      <c r="F42" s="17"/>
    </row>
    <row r="43" spans="1:6" ht="39.6" x14ac:dyDescent="0.3">
      <c r="A43" s="14"/>
      <c r="B43" s="3" t="s">
        <v>51</v>
      </c>
      <c r="C43" s="14" t="s">
        <v>23</v>
      </c>
      <c r="D43" s="38">
        <v>80</v>
      </c>
      <c r="E43" s="17"/>
      <c r="F43" s="17"/>
    </row>
    <row r="44" spans="1:6" x14ac:dyDescent="0.3">
      <c r="A44" s="18"/>
      <c r="B44" s="53" t="s">
        <v>24</v>
      </c>
      <c r="C44" s="53"/>
      <c r="D44" s="53"/>
      <c r="E44" s="53"/>
      <c r="F44" s="24">
        <f>SUBTOTAL(9,F39:F43)</f>
        <v>0</v>
      </c>
    </row>
    <row r="45" spans="1:6" x14ac:dyDescent="0.3">
      <c r="A45" s="33">
        <v>9</v>
      </c>
      <c r="B45" s="34" t="s">
        <v>25</v>
      </c>
      <c r="C45" s="33"/>
      <c r="D45" s="35"/>
      <c r="E45" s="36"/>
      <c r="F45" s="36"/>
    </row>
    <row r="46" spans="1:6" ht="39.6" x14ac:dyDescent="0.3">
      <c r="A46" s="14"/>
      <c r="B46" s="8" t="s">
        <v>52</v>
      </c>
      <c r="C46" s="14" t="s">
        <v>13</v>
      </c>
      <c r="D46" s="16">
        <v>68</v>
      </c>
      <c r="E46" s="17"/>
      <c r="F46" s="17"/>
    </row>
    <row r="47" spans="1:6" ht="39.6" x14ac:dyDescent="0.3">
      <c r="A47" s="14"/>
      <c r="B47" s="8" t="s">
        <v>53</v>
      </c>
      <c r="C47" s="14" t="s">
        <v>13</v>
      </c>
      <c r="D47" s="16">
        <f>D46+5</f>
        <v>73</v>
      </c>
      <c r="E47" s="17"/>
      <c r="F47" s="17"/>
    </row>
    <row r="48" spans="1:6" ht="26.4" x14ac:dyDescent="0.3">
      <c r="A48" s="14"/>
      <c r="B48" s="8" t="s">
        <v>54</v>
      </c>
      <c r="C48" s="14" t="s">
        <v>7</v>
      </c>
      <c r="D48" s="16">
        <v>90.21</v>
      </c>
      <c r="E48" s="17"/>
      <c r="F48" s="17"/>
    </row>
    <row r="49" spans="1:6" x14ac:dyDescent="0.3">
      <c r="A49" s="14"/>
      <c r="B49" s="8" t="s">
        <v>55</v>
      </c>
      <c r="C49" s="14" t="s">
        <v>13</v>
      </c>
      <c r="D49" s="16">
        <v>48.3</v>
      </c>
      <c r="E49" s="17"/>
      <c r="F49" s="17"/>
    </row>
    <row r="50" spans="1:6" x14ac:dyDescent="0.3">
      <c r="A50" s="18"/>
      <c r="B50" s="53" t="s">
        <v>26</v>
      </c>
      <c r="C50" s="53"/>
      <c r="D50" s="53"/>
      <c r="E50" s="53"/>
      <c r="F50" s="24">
        <f>SUBTOTAL(9,F46:F49)</f>
        <v>0</v>
      </c>
    </row>
    <row r="51" spans="1:6" x14ac:dyDescent="0.3">
      <c r="A51" s="39"/>
      <c r="B51" s="40"/>
      <c r="C51" s="39"/>
      <c r="D51" s="41"/>
      <c r="E51" s="42" t="s">
        <v>27</v>
      </c>
      <c r="F51" s="42">
        <f>F6+F7+F9+F12+F18+F26+F34+F37+F44+F50</f>
        <v>0</v>
      </c>
    </row>
    <row r="52" spans="1:6" x14ac:dyDescent="0.3">
      <c r="A52" s="43" t="s">
        <v>28</v>
      </c>
      <c r="B52" s="44"/>
      <c r="C52" s="43"/>
      <c r="D52" s="45"/>
      <c r="E52" s="46"/>
      <c r="F52" s="46"/>
    </row>
    <row r="53" spans="1:6" ht="17.399999999999999" x14ac:dyDescent="0.3">
      <c r="A53" s="47"/>
      <c r="B53" s="48" t="s">
        <v>29</v>
      </c>
      <c r="C53" s="48" t="s">
        <v>72</v>
      </c>
      <c r="D53" s="49"/>
      <c r="E53" s="17"/>
      <c r="F53" s="17"/>
    </row>
  </sheetData>
  <mergeCells count="10">
    <mergeCell ref="A1:F2"/>
    <mergeCell ref="A3:F4"/>
    <mergeCell ref="B44:E44"/>
    <mergeCell ref="B50:E50"/>
    <mergeCell ref="B9:E9"/>
    <mergeCell ref="B12:E12"/>
    <mergeCell ref="B18:E18"/>
    <mergeCell ref="B26:E26"/>
    <mergeCell ref="B34:E34"/>
    <mergeCell ref="B37:E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6C34D-61E9-4B45-B5F4-EC0EB5A28EAA}">
  <dimension ref="A1:F59"/>
  <sheetViews>
    <sheetView workbookViewId="0">
      <selection activeCell="F10" sqref="F10"/>
    </sheetView>
  </sheetViews>
  <sheetFormatPr defaultRowHeight="14.4" x14ac:dyDescent="0.3"/>
  <cols>
    <col min="2" max="2" width="44.6640625" customWidth="1"/>
    <col min="5" max="6" width="17.6640625" customWidth="1"/>
  </cols>
  <sheetData>
    <row r="1" spans="1:6" x14ac:dyDescent="0.3">
      <c r="A1" s="54" t="s">
        <v>0</v>
      </c>
      <c r="B1" s="55"/>
      <c r="C1" s="55"/>
      <c r="D1" s="55"/>
      <c r="E1" s="55"/>
      <c r="F1" s="56"/>
    </row>
    <row r="2" spans="1:6" x14ac:dyDescent="0.3">
      <c r="A2" s="57"/>
      <c r="B2" s="58"/>
      <c r="C2" s="58"/>
      <c r="D2" s="58"/>
      <c r="E2" s="58"/>
      <c r="F2" s="59"/>
    </row>
    <row r="3" spans="1:6" x14ac:dyDescent="0.3">
      <c r="A3" s="54" t="s">
        <v>73</v>
      </c>
      <c r="B3" s="55"/>
      <c r="C3" s="55"/>
      <c r="D3" s="55"/>
      <c r="E3" s="55"/>
      <c r="F3" s="56"/>
    </row>
    <row r="4" spans="1:6" x14ac:dyDescent="0.3">
      <c r="A4" s="57"/>
      <c r="B4" s="58"/>
      <c r="C4" s="58"/>
      <c r="D4" s="58"/>
      <c r="E4" s="58"/>
      <c r="F4" s="59"/>
    </row>
    <row r="5" spans="1:6" x14ac:dyDescent="0.3">
      <c r="A5" s="18" t="s">
        <v>1</v>
      </c>
      <c r="B5" s="18" t="s">
        <v>2</v>
      </c>
      <c r="C5" s="18" t="s">
        <v>3</v>
      </c>
      <c r="D5" s="19" t="s">
        <v>4</v>
      </c>
      <c r="E5" s="20" t="s">
        <v>5</v>
      </c>
      <c r="F5" s="20" t="s">
        <v>6</v>
      </c>
    </row>
    <row r="6" spans="1:6" ht="39.6" x14ac:dyDescent="0.3">
      <c r="A6" s="21">
        <v>1</v>
      </c>
      <c r="B6" s="13" t="s">
        <v>30</v>
      </c>
      <c r="C6" s="33" t="s">
        <v>14</v>
      </c>
      <c r="D6" s="51">
        <v>1</v>
      </c>
      <c r="E6" s="52"/>
      <c r="F6" s="52"/>
    </row>
    <row r="7" spans="1:6" ht="39.6" x14ac:dyDescent="0.3">
      <c r="A7" s="21">
        <v>2</v>
      </c>
      <c r="B7" s="13" t="s">
        <v>31</v>
      </c>
      <c r="C7" s="33" t="s">
        <v>14</v>
      </c>
      <c r="D7" s="51">
        <v>1</v>
      </c>
      <c r="E7" s="36"/>
      <c r="F7" s="36"/>
    </row>
    <row r="8" spans="1:6" x14ac:dyDescent="0.3">
      <c r="A8" s="14"/>
      <c r="B8" s="3" t="s">
        <v>56</v>
      </c>
      <c r="C8" s="14" t="s">
        <v>7</v>
      </c>
      <c r="D8" s="16">
        <v>550.4</v>
      </c>
      <c r="E8" s="17"/>
      <c r="F8" s="17"/>
    </row>
    <row r="9" spans="1:6" x14ac:dyDescent="0.3">
      <c r="A9" s="14"/>
      <c r="B9" s="1" t="s">
        <v>61</v>
      </c>
      <c r="C9" s="6" t="s">
        <v>7</v>
      </c>
      <c r="D9" s="16">
        <v>110.6</v>
      </c>
      <c r="E9" s="17"/>
      <c r="F9" s="17"/>
    </row>
    <row r="10" spans="1:6" x14ac:dyDescent="0.3">
      <c r="A10" s="18"/>
      <c r="B10" s="53" t="s">
        <v>9</v>
      </c>
      <c r="C10" s="53"/>
      <c r="D10" s="53"/>
      <c r="E10" s="53"/>
      <c r="F10" s="24">
        <f>SUBTOTAL(9,F8:F9)</f>
        <v>0</v>
      </c>
    </row>
    <row r="11" spans="1:6" x14ac:dyDescent="0.3">
      <c r="A11" s="21">
        <v>3</v>
      </c>
      <c r="B11" s="25" t="s">
        <v>10</v>
      </c>
      <c r="C11" s="21"/>
      <c r="D11" s="22"/>
      <c r="E11" s="23"/>
      <c r="F11" s="23"/>
    </row>
    <row r="12" spans="1:6" x14ac:dyDescent="0.3">
      <c r="A12" s="14"/>
      <c r="B12" s="3" t="s">
        <v>32</v>
      </c>
      <c r="C12" s="14" t="s">
        <v>8</v>
      </c>
      <c r="D12" s="16">
        <f>((D33*0.47)+(D38*0.27))-10%</f>
        <v>345.24609999999996</v>
      </c>
      <c r="E12" s="17"/>
      <c r="F12" s="17"/>
    </row>
    <row r="13" spans="1:6" x14ac:dyDescent="0.3">
      <c r="A13" s="18"/>
      <c r="B13" s="53" t="s">
        <v>11</v>
      </c>
      <c r="C13" s="53"/>
      <c r="D13" s="53"/>
      <c r="E13" s="53"/>
      <c r="F13" s="24">
        <f>SUBTOTAL(9,F12:F12)</f>
        <v>0</v>
      </c>
    </row>
    <row r="14" spans="1:6" x14ac:dyDescent="0.3">
      <c r="A14" s="21">
        <v>4</v>
      </c>
      <c r="B14" s="26" t="s">
        <v>12</v>
      </c>
      <c r="C14" s="21"/>
      <c r="D14" s="22"/>
      <c r="E14" s="23"/>
      <c r="F14" s="23"/>
    </row>
    <row r="15" spans="1:6" x14ac:dyDescent="0.3">
      <c r="A15" s="14"/>
      <c r="B15" s="15" t="s">
        <v>75</v>
      </c>
      <c r="C15" s="14" t="s">
        <v>23</v>
      </c>
      <c r="D15" s="16">
        <v>3</v>
      </c>
      <c r="E15" s="17"/>
      <c r="F15" s="17"/>
    </row>
    <row r="16" spans="1:6" x14ac:dyDescent="0.3">
      <c r="A16" s="14"/>
      <c r="B16" s="15" t="s">
        <v>85</v>
      </c>
      <c r="C16" s="14" t="s">
        <v>23</v>
      </c>
      <c r="D16" s="16">
        <v>5</v>
      </c>
      <c r="E16" s="17"/>
      <c r="F16" s="17"/>
    </row>
    <row r="17" spans="1:6" x14ac:dyDescent="0.3">
      <c r="A17" s="14"/>
      <c r="B17" s="15" t="s">
        <v>86</v>
      </c>
      <c r="C17" s="14" t="s">
        <v>23</v>
      </c>
      <c r="D17" s="16">
        <v>1</v>
      </c>
      <c r="E17" s="17"/>
      <c r="F17" s="17"/>
    </row>
    <row r="18" spans="1:6" x14ac:dyDescent="0.3">
      <c r="A18" s="14"/>
      <c r="B18" s="15" t="s">
        <v>83</v>
      </c>
      <c r="C18" s="14" t="s">
        <v>13</v>
      </c>
      <c r="D18" s="16">
        <f>7.8+9.4+7.15</f>
        <v>24.35</v>
      </c>
      <c r="E18" s="17"/>
      <c r="F18" s="17"/>
    </row>
    <row r="19" spans="1:6" x14ac:dyDescent="0.3">
      <c r="A19" s="14"/>
      <c r="B19" s="15" t="s">
        <v>82</v>
      </c>
      <c r="C19" s="14" t="s">
        <v>13</v>
      </c>
      <c r="D19" s="16">
        <v>4.1500000000000004</v>
      </c>
      <c r="E19" s="17"/>
      <c r="F19" s="17"/>
    </row>
    <row r="20" spans="1:6" x14ac:dyDescent="0.3">
      <c r="A20" s="14"/>
      <c r="B20" s="15" t="s">
        <v>79</v>
      </c>
      <c r="C20" s="14" t="s">
        <v>13</v>
      </c>
      <c r="D20" s="16">
        <v>13</v>
      </c>
      <c r="E20" s="17"/>
      <c r="F20" s="17"/>
    </row>
    <row r="21" spans="1:6" x14ac:dyDescent="0.3">
      <c r="A21" s="18"/>
      <c r="B21" s="53" t="s">
        <v>15</v>
      </c>
      <c r="C21" s="53"/>
      <c r="D21" s="53"/>
      <c r="E21" s="53"/>
      <c r="F21" s="24">
        <f>SUBTOTAL(9,F15:F20)</f>
        <v>0</v>
      </c>
    </row>
    <row r="22" spans="1:6" x14ac:dyDescent="0.3">
      <c r="A22" s="21">
        <v>5</v>
      </c>
      <c r="B22" s="26" t="s">
        <v>16</v>
      </c>
      <c r="C22" s="21"/>
      <c r="D22" s="22"/>
      <c r="E22" s="23"/>
      <c r="F22" s="23"/>
    </row>
    <row r="23" spans="1:6" ht="26.4" x14ac:dyDescent="0.3">
      <c r="A23" s="18"/>
      <c r="B23" s="12" t="s">
        <v>37</v>
      </c>
      <c r="C23" s="18"/>
      <c r="D23" s="27"/>
      <c r="E23" s="28"/>
      <c r="F23" s="28"/>
    </row>
    <row r="24" spans="1:6" x14ac:dyDescent="0.3">
      <c r="A24" s="29"/>
      <c r="B24" s="8" t="s">
        <v>40</v>
      </c>
      <c r="C24" s="30" t="s">
        <v>7</v>
      </c>
      <c r="D24" s="31">
        <f>661-110.6</f>
        <v>550.4</v>
      </c>
      <c r="E24" s="32"/>
      <c r="F24" s="32"/>
    </row>
    <row r="25" spans="1:6" ht="26.4" x14ac:dyDescent="0.3">
      <c r="A25" s="29"/>
      <c r="B25" s="8" t="s">
        <v>39</v>
      </c>
      <c r="C25" s="30" t="s">
        <v>7</v>
      </c>
      <c r="D25" s="31">
        <v>661</v>
      </c>
      <c r="E25" s="32"/>
      <c r="F25" s="32"/>
    </row>
    <row r="26" spans="1:6" ht="26.4" x14ac:dyDescent="0.3">
      <c r="A26" s="29"/>
      <c r="B26" s="3" t="s">
        <v>38</v>
      </c>
      <c r="C26" s="30" t="s">
        <v>7</v>
      </c>
      <c r="D26" s="31">
        <v>661</v>
      </c>
      <c r="E26" s="32"/>
      <c r="F26" s="32"/>
    </row>
    <row r="27" spans="1:6" x14ac:dyDescent="0.3">
      <c r="A27" s="18"/>
      <c r="B27" s="12" t="s">
        <v>41</v>
      </c>
      <c r="C27" s="18"/>
      <c r="D27" s="27"/>
      <c r="E27" s="28"/>
      <c r="F27" s="28"/>
    </row>
    <row r="28" spans="1:6" ht="26.4" x14ac:dyDescent="0.3">
      <c r="A28" s="14"/>
      <c r="B28" s="8" t="s">
        <v>42</v>
      </c>
      <c r="C28" s="14" t="s">
        <v>7</v>
      </c>
      <c r="D28" s="16">
        <f>D35+D38</f>
        <v>157.03</v>
      </c>
      <c r="E28" s="17"/>
      <c r="F28" s="17"/>
    </row>
    <row r="29" spans="1:6" x14ac:dyDescent="0.3">
      <c r="A29" s="18"/>
      <c r="B29" s="53" t="s">
        <v>17</v>
      </c>
      <c r="C29" s="53"/>
      <c r="D29" s="53"/>
      <c r="E29" s="53"/>
      <c r="F29" s="24">
        <f>SUBTOTAL(9,F23:F28)</f>
        <v>0</v>
      </c>
    </row>
    <row r="30" spans="1:6" x14ac:dyDescent="0.3">
      <c r="A30" s="33">
        <v>6</v>
      </c>
      <c r="B30" s="34" t="s">
        <v>18</v>
      </c>
      <c r="C30" s="33"/>
      <c r="D30" s="35"/>
      <c r="E30" s="36"/>
      <c r="F30" s="36"/>
    </row>
    <row r="31" spans="1:6" ht="26.4" x14ac:dyDescent="0.3">
      <c r="A31" s="18"/>
      <c r="B31" s="12" t="s">
        <v>43</v>
      </c>
      <c r="C31" s="18"/>
      <c r="D31" s="27"/>
      <c r="E31" s="28"/>
      <c r="F31" s="28"/>
    </row>
    <row r="32" spans="1:6" ht="26.4" x14ac:dyDescent="0.3">
      <c r="A32" s="14"/>
      <c r="B32" s="8" t="s">
        <v>44</v>
      </c>
      <c r="C32" s="14" t="s">
        <v>7</v>
      </c>
      <c r="D32" s="31">
        <v>661</v>
      </c>
      <c r="E32" s="17"/>
      <c r="F32" s="17"/>
    </row>
    <row r="33" spans="1:6" ht="26.4" x14ac:dyDescent="0.3">
      <c r="A33" s="14"/>
      <c r="B33" s="8" t="s">
        <v>45</v>
      </c>
      <c r="C33" s="14" t="s">
        <v>7</v>
      </c>
      <c r="D33" s="31">
        <v>661</v>
      </c>
      <c r="E33" s="17"/>
      <c r="F33" s="17"/>
    </row>
    <row r="34" spans="1:6" ht="26.4" x14ac:dyDescent="0.3">
      <c r="A34" s="18"/>
      <c r="B34" s="12" t="s">
        <v>76</v>
      </c>
      <c r="C34" s="18"/>
      <c r="D34" s="27"/>
      <c r="E34" s="28"/>
      <c r="F34" s="28"/>
    </row>
    <row r="35" spans="1:6" x14ac:dyDescent="0.3">
      <c r="A35" s="14"/>
      <c r="B35" s="4" t="s">
        <v>77</v>
      </c>
      <c r="C35" s="14" t="s">
        <v>7</v>
      </c>
      <c r="D35" s="50">
        <v>28.6</v>
      </c>
      <c r="E35" s="17"/>
      <c r="F35" s="17"/>
    </row>
    <row r="36" spans="1:6" x14ac:dyDescent="0.3">
      <c r="A36" s="14"/>
      <c r="B36" s="4" t="s">
        <v>78</v>
      </c>
      <c r="C36" s="14" t="s">
        <v>7</v>
      </c>
      <c r="D36" s="31">
        <v>28.6</v>
      </c>
      <c r="E36" s="17"/>
      <c r="F36" s="17"/>
    </row>
    <row r="37" spans="1:6" x14ac:dyDescent="0.3">
      <c r="A37" s="18"/>
      <c r="B37" s="12" t="s">
        <v>33</v>
      </c>
      <c r="C37" s="18"/>
      <c r="D37" s="27"/>
      <c r="E37" s="28"/>
      <c r="F37" s="28"/>
    </row>
    <row r="38" spans="1:6" x14ac:dyDescent="0.3">
      <c r="A38" s="14"/>
      <c r="B38" s="8" t="s">
        <v>34</v>
      </c>
      <c r="C38" s="14" t="s">
        <v>7</v>
      </c>
      <c r="D38" s="16">
        <v>128.43</v>
      </c>
      <c r="E38" s="17"/>
      <c r="F38" s="17"/>
    </row>
    <row r="39" spans="1:6" x14ac:dyDescent="0.3">
      <c r="A39" s="14"/>
      <c r="B39" s="8" t="s">
        <v>35</v>
      </c>
      <c r="C39" s="14" t="s">
        <v>7</v>
      </c>
      <c r="D39" s="16">
        <v>128.43</v>
      </c>
      <c r="E39" s="17"/>
      <c r="F39" s="17"/>
    </row>
    <row r="40" spans="1:6" x14ac:dyDescent="0.3">
      <c r="A40" s="18"/>
      <c r="B40" s="53" t="s">
        <v>19</v>
      </c>
      <c r="C40" s="53"/>
      <c r="D40" s="53"/>
      <c r="E40" s="53"/>
      <c r="F40" s="24">
        <f>SUBTOTAL(9,F31:F39)</f>
        <v>0</v>
      </c>
    </row>
    <row r="41" spans="1:6" x14ac:dyDescent="0.3">
      <c r="A41" s="33">
        <v>7</v>
      </c>
      <c r="B41" s="34" t="s">
        <v>20</v>
      </c>
      <c r="C41" s="33"/>
      <c r="D41" s="35"/>
      <c r="E41" s="36"/>
      <c r="F41" s="36"/>
    </row>
    <row r="42" spans="1:6" x14ac:dyDescent="0.3">
      <c r="A42" s="14"/>
      <c r="B42" s="15" t="s">
        <v>46</v>
      </c>
      <c r="C42" s="14" t="s">
        <v>14</v>
      </c>
      <c r="D42" s="16">
        <v>1</v>
      </c>
      <c r="E42" s="17"/>
      <c r="F42" s="17"/>
    </row>
    <row r="43" spans="1:6" x14ac:dyDescent="0.3">
      <c r="A43" s="18"/>
      <c r="B43" s="53" t="s">
        <v>21</v>
      </c>
      <c r="C43" s="53"/>
      <c r="D43" s="53"/>
      <c r="E43" s="53"/>
      <c r="F43" s="24">
        <f>SUBTOTAL(9,F42:F42)</f>
        <v>0</v>
      </c>
    </row>
    <row r="44" spans="1:6" x14ac:dyDescent="0.3">
      <c r="A44" s="33">
        <v>8</v>
      </c>
      <c r="B44" s="34" t="s">
        <v>22</v>
      </c>
      <c r="C44" s="33"/>
      <c r="D44" s="35"/>
      <c r="E44" s="36"/>
      <c r="F44" s="36"/>
    </row>
    <row r="45" spans="1:6" x14ac:dyDescent="0.3">
      <c r="A45" s="14"/>
      <c r="B45" s="9" t="s">
        <v>47</v>
      </c>
      <c r="C45" s="14" t="s">
        <v>23</v>
      </c>
      <c r="D45" s="37">
        <v>6</v>
      </c>
      <c r="E45" s="17"/>
      <c r="F45" s="17"/>
    </row>
    <row r="46" spans="1:6" x14ac:dyDescent="0.3">
      <c r="A46" s="14"/>
      <c r="B46" s="9" t="s">
        <v>48</v>
      </c>
      <c r="C46" s="14" t="s">
        <v>23</v>
      </c>
      <c r="D46" s="37">
        <v>2</v>
      </c>
      <c r="E46" s="17"/>
      <c r="F46" s="17"/>
    </row>
    <row r="47" spans="1:6" x14ac:dyDescent="0.3">
      <c r="A47" s="14"/>
      <c r="B47" s="9" t="s">
        <v>49</v>
      </c>
      <c r="C47" s="14" t="s">
        <v>7</v>
      </c>
      <c r="D47" s="37">
        <v>2</v>
      </c>
      <c r="E47" s="17"/>
      <c r="F47" s="17"/>
    </row>
    <row r="48" spans="1:6" x14ac:dyDescent="0.3">
      <c r="A48" s="14"/>
      <c r="B48" s="9" t="s">
        <v>50</v>
      </c>
      <c r="C48" s="14" t="s">
        <v>23</v>
      </c>
      <c r="D48" s="37">
        <v>2</v>
      </c>
      <c r="E48" s="17"/>
      <c r="F48" s="17"/>
    </row>
    <row r="49" spans="1:6" ht="39.6" x14ac:dyDescent="0.3">
      <c r="A49" s="14"/>
      <c r="B49" s="3" t="s">
        <v>51</v>
      </c>
      <c r="C49" s="14" t="s">
        <v>23</v>
      </c>
      <c r="D49" s="38">
        <v>138</v>
      </c>
      <c r="E49" s="17"/>
      <c r="F49" s="17"/>
    </row>
    <row r="50" spans="1:6" x14ac:dyDescent="0.3">
      <c r="A50" s="18"/>
      <c r="B50" s="53" t="s">
        <v>24</v>
      </c>
      <c r="C50" s="53"/>
      <c r="D50" s="53"/>
      <c r="E50" s="53"/>
      <c r="F50" s="24">
        <f>SUBTOTAL(9,F45:F49)</f>
        <v>0</v>
      </c>
    </row>
    <row r="51" spans="1:6" x14ac:dyDescent="0.3">
      <c r="A51" s="33">
        <v>9</v>
      </c>
      <c r="B51" s="34" t="s">
        <v>25</v>
      </c>
      <c r="C51" s="33"/>
      <c r="D51" s="35"/>
      <c r="E51" s="36"/>
      <c r="F51" s="36"/>
    </row>
    <row r="52" spans="1:6" ht="39.6" x14ac:dyDescent="0.3">
      <c r="A52" s="14"/>
      <c r="B52" s="8" t="s">
        <v>52</v>
      </c>
      <c r="C52" s="14" t="s">
        <v>13</v>
      </c>
      <c r="D52" s="16">
        <v>66</v>
      </c>
      <c r="E52" s="17"/>
      <c r="F52" s="17"/>
    </row>
    <row r="53" spans="1:6" ht="39.6" x14ac:dyDescent="0.3">
      <c r="A53" s="14"/>
      <c r="B53" s="8" t="s">
        <v>53</v>
      </c>
      <c r="C53" s="14" t="s">
        <v>13</v>
      </c>
      <c r="D53" s="16">
        <v>64</v>
      </c>
      <c r="E53" s="17"/>
      <c r="F53" s="17"/>
    </row>
    <row r="54" spans="1:6" ht="26.4" x14ac:dyDescent="0.3">
      <c r="A54" s="14"/>
      <c r="B54" s="8" t="s">
        <v>54</v>
      </c>
      <c r="C54" s="14" t="s">
        <v>7</v>
      </c>
      <c r="D54" s="16">
        <v>201</v>
      </c>
      <c r="E54" s="17"/>
      <c r="F54" s="17"/>
    </row>
    <row r="55" spans="1:6" x14ac:dyDescent="0.3">
      <c r="A55" s="14"/>
      <c r="B55" s="8" t="s">
        <v>55</v>
      </c>
      <c r="C55" s="14" t="s">
        <v>13</v>
      </c>
      <c r="D55" s="16">
        <v>28.2</v>
      </c>
      <c r="E55" s="17"/>
      <c r="F55" s="17"/>
    </row>
    <row r="56" spans="1:6" x14ac:dyDescent="0.3">
      <c r="A56" s="18"/>
      <c r="B56" s="53" t="s">
        <v>26</v>
      </c>
      <c r="C56" s="53"/>
      <c r="D56" s="53"/>
      <c r="E56" s="53"/>
      <c r="F56" s="24">
        <f>SUBTOTAL(9,F52:F55)</f>
        <v>0</v>
      </c>
    </row>
    <row r="57" spans="1:6" x14ac:dyDescent="0.3">
      <c r="A57" s="39"/>
      <c r="B57" s="40"/>
      <c r="C57" s="39"/>
      <c r="D57" s="41"/>
      <c r="E57" s="42" t="s">
        <v>27</v>
      </c>
      <c r="F57" s="42">
        <f>F6+F7+F10+F13+F21+F29+F40+F43+F50+F56</f>
        <v>0</v>
      </c>
    </row>
    <row r="58" spans="1:6" x14ac:dyDescent="0.3">
      <c r="A58" s="43" t="s">
        <v>28</v>
      </c>
      <c r="B58" s="44"/>
      <c r="C58" s="43"/>
      <c r="D58" s="45"/>
      <c r="E58" s="46"/>
      <c r="F58" s="46"/>
    </row>
    <row r="59" spans="1:6" ht="17.399999999999999" x14ac:dyDescent="0.3">
      <c r="A59" s="47"/>
      <c r="B59" s="48" t="s">
        <v>29</v>
      </c>
      <c r="C59" s="48" t="s">
        <v>74</v>
      </c>
      <c r="D59" s="49"/>
      <c r="E59" s="17"/>
      <c r="F59" s="17"/>
    </row>
  </sheetData>
  <mergeCells count="10">
    <mergeCell ref="B40:E40"/>
    <mergeCell ref="B43:E43"/>
    <mergeCell ref="B50:E50"/>
    <mergeCell ref="B56:E56"/>
    <mergeCell ref="A1:F2"/>
    <mergeCell ref="A3:F4"/>
    <mergeCell ref="B10:E10"/>
    <mergeCell ref="B13:E13"/>
    <mergeCell ref="B21:E21"/>
    <mergeCell ref="B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PK 253+326</vt:lpstr>
      <vt:lpstr>PK 254+300</vt:lpstr>
      <vt:lpstr>PK 256+430</vt:lpstr>
      <vt:lpstr>PK 256+987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Sałek, Jakub</dc:creator>
  <cp:lastModifiedBy>Sałek, Jakub</cp:lastModifiedBy>
  <dcterms:created xsi:type="dcterms:W3CDTF">2025-06-10T07:46:45Z</dcterms:created>
  <dcterms:modified xsi:type="dcterms:W3CDTF">2025-06-16T06:42:45Z</dcterms:modified>
</cp:coreProperties>
</file>