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L:\06_Podwykonawcy\Proc_wyboru\326. Ekrany Akustyczne\!!! Na strone\"/>
    </mc:Choice>
  </mc:AlternateContent>
  <xr:revisionPtr revIDLastSave="0" documentId="13_ncr:1_{D6A74420-79CC-4E9A-8888-0247F70DCBE3}" xr6:coauthVersionLast="45" xr6:coauthVersionMax="47" xr10:uidLastSave="{00000000-0000-0000-0000-000000000000}"/>
  <bookViews>
    <workbookView xWindow="-108" yWindow="-108" windowWidth="23256" windowHeight="12456" tabRatio="520" xr2:uid="{00000000-000D-0000-FFFF-FFFF00000000}"/>
  </bookViews>
  <sheets>
    <sheet name="Szacowanie" sheetId="1" r:id="rId1"/>
  </sheets>
  <definedNames>
    <definedName name="_xlnm.Print_Area" localSheetId="0">Szacowanie!$A$1:$H$27</definedName>
    <definedName name="_xlnm.Print_Titles" localSheetId="0">Szacowanie!$5:$5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0" i="1"/>
  <c r="H19" i="1"/>
  <c r="H18" i="1"/>
  <c r="H17" i="1"/>
  <c r="H16" i="1"/>
  <c r="H15" i="1"/>
  <c r="H14" i="1"/>
  <c r="H13" i="1"/>
  <c r="H12" i="1"/>
  <c r="H11" i="1"/>
  <c r="F23" i="1"/>
  <c r="H23" i="1" s="1"/>
  <c r="F10" i="1"/>
  <c r="H10" i="1" s="1"/>
  <c r="F8" i="1"/>
  <c r="H8" i="1" s="1"/>
  <c r="H24" i="1" l="1"/>
</calcChain>
</file>

<file path=xl/sharedStrings.xml><?xml version="1.0" encoding="utf-8"?>
<sst xmlns="http://schemas.openxmlformats.org/spreadsheetml/2006/main" count="76" uniqueCount="52">
  <si>
    <t>Lp.</t>
  </si>
  <si>
    <t>Ilość</t>
  </si>
  <si>
    <t>j.m.</t>
  </si>
  <si>
    <t xml:space="preserve">Razem </t>
  </si>
  <si>
    <t>Cena 
jednostkowa
[netto]</t>
  </si>
  <si>
    <t>Szacowana wartość
[netto]</t>
  </si>
  <si>
    <t>Opis przedmiotu zamówienia</t>
  </si>
  <si>
    <t>Lp. Działania</t>
  </si>
  <si>
    <t>nr RCO Kontraktowe</t>
  </si>
  <si>
    <t>x</t>
  </si>
  <si>
    <t>m2</t>
  </si>
  <si>
    <t>m</t>
  </si>
  <si>
    <t>1.1</t>
  </si>
  <si>
    <t>1.1.1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</si>
  <si>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</si>
  <si>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</si>
  <si>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</si>
  <si>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</si>
  <si>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</si>
  <si>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</si>
  <si>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</si>
  <si>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</si>
  <si>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</si>
  <si>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</si>
  <si>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</si>
  <si>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</si>
  <si>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1.3</t>
  </si>
  <si>
    <t>1.3.1</t>
  </si>
  <si>
    <t>1.3.2</t>
  </si>
  <si>
    <t>Ekrany akustyczne</t>
  </si>
  <si>
    <t>Wykonanie oraz montaż ekranów</t>
  </si>
  <si>
    <t>Wykopy liniowe pod podwaliny</t>
  </si>
  <si>
    <t>Roboty fundamentowe</t>
  </si>
  <si>
    <t>Wykonanie pali dużych średnic (600mm) w gruncie</t>
  </si>
  <si>
    <t>Belki podwalinowe masa do 1t - długości 3,95m</t>
  </si>
  <si>
    <t>Belki podwalinowe masa do 1t - długości 1,95m</t>
  </si>
  <si>
    <t>Belki podwalinowe masa do 1t - długości 2,95m</t>
  </si>
  <si>
    <t>Belki podwalinowe masa do 1t - długości 4,5m</t>
  </si>
  <si>
    <t>Belki podwalinowe masa do 1t - długości 3,45m</t>
  </si>
  <si>
    <t>Belki podwalinowe masa do 1t - długości 3,02m</t>
  </si>
  <si>
    <t>Belki podwalinowe masa do 1t - długości 2,43m</t>
  </si>
  <si>
    <t>Belki podwalinowe masa do 1t - długości 4,45m</t>
  </si>
  <si>
    <t>Belki podwalinowe masa do 1t - długości 4,95m</t>
  </si>
  <si>
    <t>Belki podwalinowe masa do 1t - długości 2,64m</t>
  </si>
  <si>
    <t>Konstrukcja stalowa i wypełnienie</t>
  </si>
  <si>
    <t>Słupy stalowe o masie do 1t (cynkowane)</t>
  </si>
  <si>
    <t>Montaż ekranów akustycznych</t>
  </si>
  <si>
    <t>m3</t>
  </si>
  <si>
    <t>elem.</t>
  </si>
  <si>
    <t>t</t>
  </si>
  <si>
    <t>LK201/326/2025</t>
  </si>
  <si>
    <t>Określenie szacowanej wartości zamówienia na wykonanie ekranów akustycznych na odcinku B: 
od km 163,250 do km 187,045.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</si>
</sst>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zł&quot;"/>
    <numFmt numFmtId="165" formatCode="_-* #,##0.00&quot; zł&quot;_-;\-* #,##0.00&quot; zł&quot;_-;_-* \-??&quot; zł&quot;_-;_-@_-"/>
    <numFmt numFmtId="166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8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9"/>
      <name val="Microsoft Sans Serif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64"/>
      <name val="Arial"/>
      <family val="2"/>
    </font>
    <font>
      <sz val="12"/>
      <color rgb="FF000000"/>
      <name val="Arial Narrow"/>
      <family val="2"/>
      <charset val="238"/>
    </font>
    <font>
      <sz val="9"/>
      <color rgb="FF000000"/>
      <name val="Arial"/>
      <family val="2"/>
      <charset val="238"/>
    </font>
    <font>
      <sz val="9"/>
      <color indexed="6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8" fillId="0" borderId="0"/>
    <xf numFmtId="165" fontId="8" fillId="0" borderId="0" applyFill="0" applyBorder="0" applyAlignment="0" applyProtection="0"/>
    <xf numFmtId="0" fontId="8" fillId="0" borderId="0"/>
    <xf numFmtId="0" fontId="16" fillId="0" borderId="0"/>
  </cellStyleXfs>
  <cellXfs count="56">
    <xf numFmtId="0" fontId="0" fillId="0" borderId="0" xfId="0"/>
    <xf numFmtId="0" fontId="6" fillId="2" borderId="1" xfId="3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9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 wrapText="1" shrinkToFit="1" readingOrder="1"/>
    </xf>
    <xf numFmtId="0" fontId="11" fillId="0" borderId="1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164" fontId="23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2" borderId="3" xfId="3" applyFont="1" applyFill="1" applyBorder="1" applyAlignment="1">
      <alignment horizontal="right" vertical="center"/>
    </xf>
    <xf numFmtId="0" fontId="7" fillId="2" borderId="2" xfId="3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1" fontId="14" fillId="0" borderId="1" xfId="8" quotePrefix="1" applyNumberFormat="1" applyFont="1" applyBorder="1" applyAlignment="1">
      <alignment horizontal="center" vertical="center" wrapText="1"/>
    </xf>
  </cellXfs>
  <cellStyles count="9">
    <cellStyle name="Normalny" xfId="0" builtinId="0"/>
    <cellStyle name="Normalny 12" xfId="3" xr:uid="{00000000-0005-0000-0000-000001000000}"/>
    <cellStyle name="Normalny 2" xfId="1" xr:uid="{00000000-0005-0000-0000-000002000000}"/>
    <cellStyle name="Normalny 2 2" xfId="2" xr:uid="{00000000-0005-0000-0000-000003000000}"/>
    <cellStyle name="Normalny 2 2 2" xfId="5" xr:uid="{00000000-0005-0000-0000-000004000000}"/>
    <cellStyle name="Normalny 3" xfId="4" xr:uid="{00000000-0005-0000-0000-000005000000}"/>
    <cellStyle name="Normalny 9 2" xfId="7" xr:uid="{5EF49033-D930-4C33-A4AD-9650FF201179}"/>
    <cellStyle name="Normalny_Wzór tabeli 2" xfId="8" xr:uid="{D300F817-F74A-4F64-8600-2F2A7606F254}"/>
    <cellStyle name="Walutowy 2" xfId="6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1" defaultTableStyle="TableStyleMedium2" defaultPivotStyle="PivotStyleLight16">
    <tableStyle name="Invisible" pivot="0" table="0" count="0" xr9:uid="{1DADD9D9-9E76-499F-A6FF-A65E80272DDF}"/>
  </tableStyles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B5" sqref="B1:C1048576"/>
    </sheetView>
  </sheetViews>
  <sheetFormatPr defaultColWidth="9.109375" defaultRowHeight="15.6"/>
  <cols>
    <col min="1" max="1" width="5.44140625" style="2" customWidth="1"/>
    <col min="2" max="2" width="13.21875" style="2" hidden="1" customWidth="1"/>
    <col min="3" max="3" width="15.5546875" style="2" hidden="1" customWidth="1"/>
    <col min="4" max="4" width="66.109375" style="2" customWidth="1"/>
    <col min="5" max="5" width="7.44140625" style="2" customWidth="1"/>
    <col min="6" max="6" width="14.109375" style="2" customWidth="1"/>
    <col min="7" max="7" width="15.44140625" style="2" bestFit="1" customWidth="1"/>
    <col min="8" max="8" width="17" style="2" bestFit="1" customWidth="1"/>
    <col min="9" max="16384" width="9.109375" style="2"/>
  </cols>
  <sheetData>
    <row r="1" spans="1:10" s="4" customFormat="1">
      <c r="A1" s="47"/>
      <c r="B1" s="47"/>
      <c r="C1" s="47"/>
      <c r="D1" s="47"/>
      <c r="E1" s="47"/>
      <c r="F1" s="47"/>
      <c r="G1" s="47"/>
      <c r="H1" s="47"/>
      <c r="I1" s="6"/>
      <c r="J1" s="6"/>
    </row>
    <row r="2" spans="1:10" s="4" customFormat="1" ht="16.5" customHeight="1">
      <c r="A2" s="46" t="s">
        <v>50</v>
      </c>
      <c r="B2" s="46"/>
      <c r="C2" s="46"/>
      <c r="D2" s="46"/>
      <c r="E2" s="17"/>
      <c r="F2" s="17"/>
      <c r="G2" s="17"/>
      <c r="H2" s="17"/>
      <c r="I2" s="5"/>
      <c r="J2" s="5"/>
    </row>
    <row r="3" spans="1:10" ht="50.25" customHeight="1">
      <c r="A3" s="49" t="s">
        <v>51</v>
      </c>
      <c r="B3" s="49"/>
      <c r="C3" s="49"/>
      <c r="D3" s="49"/>
      <c r="E3" s="49"/>
      <c r="F3" s="49"/>
      <c r="G3" s="49"/>
      <c r="H3" s="49"/>
    </row>
    <row r="4" spans="1:10" ht="58.5" hidden="1" customHeight="1">
      <c r="A4" s="52"/>
      <c r="B4" s="52"/>
      <c r="C4" s="52"/>
      <c r="D4" s="52"/>
      <c r="E4" s="52"/>
      <c r="F4" s="52"/>
      <c r="G4" s="52"/>
      <c r="H4" s="52"/>
    </row>
    <row r="5" spans="1:10" ht="77.25" customHeight="1">
      <c r="A5" s="3" t="s">
        <v>0</v>
      </c>
      <c r="B5" s="3" t="s">
        <v>7</v>
      </c>
      <c r="C5" s="3" t="s">
        <v>8</v>
      </c>
      <c r="D5" s="3" t="s">
        <v>6</v>
      </c>
      <c r="E5" s="3" t="s">
        <v>2</v>
      </c>
      <c r="F5" s="3" t="s">
        <v>1</v>
      </c>
      <c r="G5" s="3" t="s">
        <v>4</v>
      </c>
      <c r="H5" s="3" t="s">
        <v>5</v>
      </c>
    </row>
    <row r="6" spans="1:10">
      <c r="A6" s="33">
        <v>1</v>
      </c>
      <c r="B6" s="53"/>
      <c r="C6" s="1"/>
      <c r="D6" s="18" t="s">
        <v>29</v>
      </c>
      <c r="E6" s="19" t="s">
        <v>9</v>
      </c>
      <c r="F6" s="19" t="s">
        <v>9</v>
      </c>
      <c r="G6" s="20" t="s">
        <v>9</v>
      </c>
      <c r="H6" s="21" t="s">
        <v>9</v>
      </c>
    </row>
    <row r="7" spans="1:10">
      <c r="A7" s="34" t="s">
        <v>12</v>
      </c>
      <c r="B7" s="54"/>
      <c r="C7" s="1"/>
      <c r="D7" s="37" t="s">
        <v>30</v>
      </c>
      <c r="E7" s="19" t="s">
        <v>9</v>
      </c>
      <c r="F7" s="19" t="s">
        <v>9</v>
      </c>
      <c r="G7" s="20" t="s">
        <v>9</v>
      </c>
      <c r="H7" s="28" t="s">
        <v>9</v>
      </c>
    </row>
    <row r="8" spans="1:10">
      <c r="A8" s="32" t="s">
        <v>13</v>
      </c>
      <c r="B8" s="55">
        <v>100114536</v>
      </c>
      <c r="C8" s="1"/>
      <c r="D8" s="25" t="s">
        <v>31</v>
      </c>
      <c r="E8" s="43" t="s">
        <v>47</v>
      </c>
      <c r="F8" s="44">
        <f>(177+177+73+220)*0.3*0.25</f>
        <v>48.53</v>
      </c>
      <c r="G8" s="41"/>
      <c r="H8" s="42">
        <f>ROUND($F8*G8,2)</f>
        <v>0</v>
      </c>
    </row>
    <row r="9" spans="1:10">
      <c r="A9" s="31" t="s">
        <v>14</v>
      </c>
      <c r="B9" s="54"/>
      <c r="C9" s="1"/>
      <c r="D9" s="29" t="s">
        <v>32</v>
      </c>
      <c r="E9" s="19" t="s">
        <v>9</v>
      </c>
      <c r="F9" s="19" t="s">
        <v>9</v>
      </c>
      <c r="G9" s="20" t="s">
        <v>9</v>
      </c>
      <c r="H9" s="28" t="s">
        <v>9</v>
      </c>
    </row>
    <row r="10" spans="1:10">
      <c r="A10" s="35" t="s">
        <v>15</v>
      </c>
      <c r="B10" s="55">
        <v>100114537</v>
      </c>
      <c r="C10" s="1"/>
      <c r="D10" s="26" t="s">
        <v>33</v>
      </c>
      <c r="E10" s="40" t="s">
        <v>11</v>
      </c>
      <c r="F10" s="27">
        <f>129*5.5</f>
        <v>709.5</v>
      </c>
      <c r="G10" s="39"/>
      <c r="H10" s="38">
        <f t="shared" ref="H10:H20" si="0">ROUND($F10*G10,2)</f>
        <v>0</v>
      </c>
    </row>
    <row r="11" spans="1:10">
      <c r="A11" s="36" t="s">
        <v>16</v>
      </c>
      <c r="B11" s="55">
        <v>100114538</v>
      </c>
      <c r="C11" s="1"/>
      <c r="D11" s="26" t="s">
        <v>34</v>
      </c>
      <c r="E11" s="40" t="s">
        <v>48</v>
      </c>
      <c r="F11" s="27">
        <v>98</v>
      </c>
      <c r="G11" s="39"/>
      <c r="H11" s="38">
        <f t="shared" si="0"/>
        <v>0</v>
      </c>
    </row>
    <row r="12" spans="1:10">
      <c r="A12" s="36" t="s">
        <v>17</v>
      </c>
      <c r="B12" s="55">
        <v>100114539</v>
      </c>
      <c r="C12" s="1"/>
      <c r="D12" s="26" t="s">
        <v>35</v>
      </c>
      <c r="E12" s="40" t="s">
        <v>48</v>
      </c>
      <c r="F12" s="27">
        <v>3</v>
      </c>
      <c r="G12" s="39"/>
      <c r="H12" s="38">
        <f t="shared" si="0"/>
        <v>0</v>
      </c>
    </row>
    <row r="13" spans="1:10">
      <c r="A13" s="36" t="s">
        <v>18</v>
      </c>
      <c r="B13" s="55">
        <v>100114540</v>
      </c>
      <c r="C13" s="14"/>
      <c r="D13" s="26" t="s">
        <v>36</v>
      </c>
      <c r="E13" s="40" t="s">
        <v>48</v>
      </c>
      <c r="F13" s="27">
        <v>14</v>
      </c>
      <c r="G13" s="39"/>
      <c r="H13" s="38">
        <f t="shared" si="0"/>
        <v>0</v>
      </c>
    </row>
    <row r="14" spans="1:10">
      <c r="A14" s="24" t="s">
        <v>19</v>
      </c>
      <c r="B14" s="55">
        <v>100114541</v>
      </c>
      <c r="C14" s="14"/>
      <c r="D14" s="26" t="s">
        <v>37</v>
      </c>
      <c r="E14" s="40" t="s">
        <v>48</v>
      </c>
      <c r="F14" s="27">
        <v>1</v>
      </c>
      <c r="G14" s="39"/>
      <c r="H14" s="38">
        <f t="shared" si="0"/>
        <v>0</v>
      </c>
    </row>
    <row r="15" spans="1:10">
      <c r="A15" s="24" t="s">
        <v>20</v>
      </c>
      <c r="B15" s="55">
        <v>100114542</v>
      </c>
      <c r="C15" s="16"/>
      <c r="D15" s="26" t="s">
        <v>38</v>
      </c>
      <c r="E15" s="40" t="s">
        <v>48</v>
      </c>
      <c r="F15" s="27">
        <v>2</v>
      </c>
      <c r="G15" s="39"/>
      <c r="H15" s="38">
        <f t="shared" si="0"/>
        <v>0</v>
      </c>
    </row>
    <row r="16" spans="1:10">
      <c r="A16" s="24" t="s">
        <v>21</v>
      </c>
      <c r="B16" s="55">
        <v>100114543</v>
      </c>
      <c r="C16" s="16"/>
      <c r="D16" s="26" t="s">
        <v>39</v>
      </c>
      <c r="E16" s="40" t="s">
        <v>48</v>
      </c>
      <c r="F16" s="27">
        <v>1</v>
      </c>
      <c r="G16" s="39"/>
      <c r="H16" s="38">
        <f t="shared" si="0"/>
        <v>0</v>
      </c>
    </row>
    <row r="17" spans="1:8">
      <c r="A17" s="24" t="s">
        <v>22</v>
      </c>
      <c r="B17" s="55">
        <v>100114544</v>
      </c>
      <c r="C17" s="23"/>
      <c r="D17" s="26" t="s">
        <v>40</v>
      </c>
      <c r="E17" s="40" t="s">
        <v>48</v>
      </c>
      <c r="F17" s="27">
        <v>2</v>
      </c>
      <c r="G17" s="39"/>
      <c r="H17" s="38">
        <f t="shared" si="0"/>
        <v>0</v>
      </c>
    </row>
    <row r="18" spans="1:8">
      <c r="A18" s="24" t="s">
        <v>23</v>
      </c>
      <c r="B18" s="55">
        <v>100114545</v>
      </c>
      <c r="C18" s="23"/>
      <c r="D18" s="26" t="s">
        <v>41</v>
      </c>
      <c r="E18" s="40" t="s">
        <v>48</v>
      </c>
      <c r="F18" s="27">
        <v>1</v>
      </c>
      <c r="G18" s="39"/>
      <c r="H18" s="38">
        <f t="shared" si="0"/>
        <v>0</v>
      </c>
    </row>
    <row r="19" spans="1:8">
      <c r="A19" s="24" t="s">
        <v>24</v>
      </c>
      <c r="B19" s="55">
        <v>100114546</v>
      </c>
      <c r="C19" s="23"/>
      <c r="D19" s="26" t="s">
        <v>42</v>
      </c>
      <c r="E19" s="40" t="s">
        <v>48</v>
      </c>
      <c r="F19" s="27">
        <v>3</v>
      </c>
      <c r="G19" s="39"/>
      <c r="H19" s="38">
        <f t="shared" si="0"/>
        <v>0</v>
      </c>
    </row>
    <row r="20" spans="1:8">
      <c r="A20" s="24" t="s">
        <v>25</v>
      </c>
      <c r="B20" s="55">
        <v>100114547</v>
      </c>
      <c r="C20" s="23"/>
      <c r="D20" s="26" t="s">
        <v>43</v>
      </c>
      <c r="E20" s="40" t="s">
        <v>48</v>
      </c>
      <c r="F20" s="27">
        <v>1</v>
      </c>
      <c r="G20" s="39"/>
      <c r="H20" s="38">
        <f t="shared" si="0"/>
        <v>0</v>
      </c>
    </row>
    <row r="21" spans="1:8">
      <c r="A21" s="31" t="s">
        <v>26</v>
      </c>
      <c r="B21" s="54"/>
      <c r="C21" s="23"/>
      <c r="D21" s="30" t="s">
        <v>44</v>
      </c>
      <c r="E21" s="19" t="s">
        <v>9</v>
      </c>
      <c r="F21" s="19" t="s">
        <v>9</v>
      </c>
      <c r="G21" s="20" t="s">
        <v>9</v>
      </c>
      <c r="H21" s="28" t="s">
        <v>9</v>
      </c>
    </row>
    <row r="22" spans="1:8">
      <c r="A22" s="24" t="s">
        <v>27</v>
      </c>
      <c r="B22" s="55">
        <v>100114548</v>
      </c>
      <c r="C22" s="23"/>
      <c r="D22" s="25" t="s">
        <v>45</v>
      </c>
      <c r="E22" s="40" t="s">
        <v>49</v>
      </c>
      <c r="F22" s="27">
        <v>24.68</v>
      </c>
      <c r="G22" s="39"/>
      <c r="H22" s="38">
        <f>ROUND($F22*G22,2)</f>
        <v>0</v>
      </c>
    </row>
    <row r="23" spans="1:8">
      <c r="A23" s="24" t="s">
        <v>28</v>
      </c>
      <c r="B23" s="55">
        <v>100114549</v>
      </c>
      <c r="C23" s="23"/>
      <c r="D23" s="25" t="s">
        <v>46</v>
      </c>
      <c r="E23" s="40" t="s">
        <v>10</v>
      </c>
      <c r="F23" s="27">
        <f>360+390+165+505</f>
        <v>1420</v>
      </c>
      <c r="G23" s="39"/>
      <c r="H23" s="38">
        <f>ROUND($F23*G23,2)</f>
        <v>0</v>
      </c>
    </row>
    <row r="24" spans="1:8" ht="24.9" customHeight="1">
      <c r="A24" s="50" t="s">
        <v>3</v>
      </c>
      <c r="B24" s="50"/>
      <c r="C24" s="50"/>
      <c r="D24" s="51"/>
      <c r="E24" s="51"/>
      <c r="F24" s="51"/>
      <c r="G24" s="51"/>
      <c r="H24" s="15">
        <f>SUM(H6:H23)</f>
        <v>0</v>
      </c>
    </row>
    <row r="25" spans="1:8" ht="105" customHeight="1">
      <c r="D25" s="48"/>
      <c r="E25" s="48"/>
      <c r="F25" s="48"/>
      <c r="G25" s="48"/>
      <c r="H25" s="48"/>
    </row>
    <row r="26" spans="1:8" s="10" customFormat="1">
      <c r="A26" s="7"/>
      <c r="B26" s="7"/>
      <c r="C26" s="7"/>
      <c r="D26" s="8"/>
      <c r="E26" s="9"/>
      <c r="F26" s="9"/>
      <c r="G26" s="45"/>
      <c r="H26" s="45"/>
    </row>
    <row r="27" spans="1:8" s="10" customFormat="1">
      <c r="A27" s="7"/>
      <c r="B27" s="7"/>
      <c r="C27" s="7"/>
      <c r="D27" s="22"/>
      <c r="E27" s="9"/>
      <c r="F27" s="9"/>
      <c r="G27" s="9"/>
    </row>
    <row r="34" spans="7:8">
      <c r="G34" s="11"/>
      <c r="H34" s="12"/>
    </row>
    <row r="36" spans="7:8">
      <c r="H36" s="12"/>
    </row>
    <row r="38" spans="7:8">
      <c r="H38" s="12"/>
    </row>
    <row r="39" spans="7:8">
      <c r="G39" s="11"/>
      <c r="H39" s="12"/>
    </row>
    <row r="40" spans="7:8">
      <c r="G40" s="13"/>
      <c r="H40" s="12"/>
    </row>
    <row r="41" spans="7:8">
      <c r="H41" s="12"/>
    </row>
  </sheetData>
  <mergeCells count="7">
    <mergeCell ref="G26:H26"/>
    <mergeCell ref="A2:D2"/>
    <mergeCell ref="A1:H1"/>
    <mergeCell ref="D25:H25"/>
    <mergeCell ref="A3:H3"/>
    <mergeCell ref="A24:G24"/>
    <mergeCell ref="A4:H4"/>
  </mergeCells>
  <phoneticPr fontId="12" type="noConversion"/>
  <conditionalFormatting sqref="D9">
    <cfRule type="expression" dxfId="3" priority="10">
      <formula>#REF!=1</formula>
    </cfRule>
  </conditionalFormatting>
  <conditionalFormatting sqref="B8">
    <cfRule type="duplicateValues" dxfId="2" priority="3"/>
  </conditionalFormatting>
  <conditionalFormatting sqref="B10:B20">
    <cfRule type="duplicateValues" dxfId="1" priority="2"/>
  </conditionalFormatting>
  <conditionalFormatting sqref="B22:B23">
    <cfRule type="duplicateValues" dxfId="0" priority="1"/>
  </conditionalFormatting>
  <printOptions horizontalCentered="1"/>
  <pageMargins left="0.39370078740157483" right="0.19685039370078741" top="0.39370078740157483" bottom="0.39370078740157483" header="0.31496062992125984" footer="0.31496062992125984"/>
  <pageSetup paperSize="9" scale="77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Szacowanie</vt:lpstr>
      <vt:lpstr>Szacowanie!Obszar_wydruku</vt:lpstr>
      <vt:lpstr>Szacowanie!Tytuły_wydruku</vt:lpstr>
    </vt:vector>
  </TitlesOfParts>
  <Company>PPM-T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Kluge</dc:creator>
  <cp:lastModifiedBy>Knitter, Magdalena</cp:lastModifiedBy>
  <cp:lastPrinted>2024-04-24T07:40:26Z</cp:lastPrinted>
  <dcterms:created xsi:type="dcterms:W3CDTF">2019-09-23T08:46:16Z</dcterms:created>
  <dcterms:modified xsi:type="dcterms:W3CDTF">2025-12-03T09:41:12Z</dcterms:modified>
</cp:coreProperties>
</file>